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O:\IV\CoReS\Art. 74\Dokument auf Webseite_Internet BSV_Art. 74 IVG\VP 24-27_nach Genehmigung_für Internet_II\"/>
    </mc:Choice>
  </mc:AlternateContent>
  <xr:revisionPtr revIDLastSave="0" documentId="8_{94D12591-A85A-4D79-8F35-2B264CBFDBE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chema" sheetId="2" r:id="rId1"/>
    <sheet name="Calcolo substrato cap." sheetId="6" r:id="rId2"/>
    <sheet name="Calc. cap. prest. propria" sheetId="1" r:id="rId3"/>
  </sheets>
  <definedNames>
    <definedName name="_xlnm.Print_Area" localSheetId="2">'Calc. cap. prest. propria'!$A$1:$C$37</definedName>
    <definedName name="_xlnm.Print_Area" localSheetId="1">'Calcolo substrato cap.'!$A$1:$E$26</definedName>
    <definedName name="_xlnm.Print_Area" localSheetId="0">Schema!$A$1:$L$42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D18" i="6" l="1"/>
  <c r="D17" i="6" l="1"/>
  <c r="B17" i="1"/>
  <c r="B14" i="6"/>
  <c r="C20" i="6"/>
  <c r="D19" i="6"/>
  <c r="D16" i="6"/>
  <c r="C13" i="6"/>
  <c r="D15" i="6" s="1"/>
  <c r="B13" i="6"/>
  <c r="B20" i="6" l="1"/>
  <c r="B21" i="6" s="1"/>
  <c r="D14" i="6"/>
  <c r="D20" i="6" l="1"/>
  <c r="D21" i="6" l="1"/>
  <c r="B15" i="1"/>
  <c r="B34" i="1"/>
  <c r="B29" i="1" l="1"/>
  <c r="B28" i="1"/>
  <c r="B25" i="1"/>
  <c r="B30" i="1" l="1"/>
  <c r="B26" i="1"/>
  <c r="B32" i="1" l="1"/>
  <c r="B3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Vonlanthen Adrian BSV</author>
  </authors>
  <commentList>
    <comment ref="B19" authorId="0" shapeId="0" xr:uid="{00000000-0006-0000-0200-000001000000}">
      <text>
        <r>
          <rPr>
            <b/>
            <sz val="9"/>
            <color indexed="81"/>
            <rFont val="Segoe UI"/>
            <charset val="1"/>
          </rPr>
          <t>Vonlanthen Adrian BSV:</t>
        </r>
        <r>
          <rPr>
            <sz val="9"/>
            <color indexed="81"/>
            <rFont val="Segoe UI"/>
            <charset val="1"/>
          </rPr>
          <t xml:space="preserve">
bitte bei Bedarf manuell ausfüllen</t>
        </r>
      </text>
    </comment>
  </commentList>
</comments>
</file>

<file path=xl/sharedStrings.xml><?xml version="1.0" encoding="utf-8"?>
<sst xmlns="http://schemas.openxmlformats.org/spreadsheetml/2006/main" count="79" uniqueCount="70">
  <si>
    <r>
      <rPr>
        <b/>
        <sz val="11"/>
        <color theme="1"/>
        <rFont val="Arial"/>
        <family val="2"/>
      </rPr>
      <t>N. submandataria:</t>
    </r>
  </si>
  <si>
    <r>
      <rPr>
        <b/>
        <sz val="11"/>
        <color theme="1"/>
        <rFont val="Arial"/>
        <family val="2"/>
      </rPr>
      <t>Nome dell’organizzazione:</t>
    </r>
  </si>
  <si>
    <r>
      <rPr>
        <b/>
        <sz val="11"/>
        <color theme="1"/>
        <rFont val="Arial"/>
        <family val="2"/>
      </rPr>
      <t>Ultima chiusura di esercizio riveduta:</t>
    </r>
  </si>
  <si>
    <r>
      <rPr>
        <b/>
        <i/>
        <sz val="11"/>
        <color theme="1"/>
        <rFont val="Arial"/>
        <family val="2"/>
      </rPr>
      <t>Esempio</t>
    </r>
  </si>
  <si>
    <r>
      <rPr>
        <b/>
        <sz val="11"/>
        <color theme="1"/>
        <rFont val="Arial"/>
        <family val="2"/>
      </rPr>
      <t>Senza ripartizione</t>
    </r>
  </si>
  <si>
    <r>
      <rPr>
        <b/>
        <sz val="11"/>
        <color theme="1"/>
        <rFont val="Arial"/>
        <family val="2"/>
      </rPr>
      <t>Con ripartizione</t>
    </r>
  </si>
  <si>
    <r>
      <rPr>
        <b/>
        <sz val="11"/>
        <color theme="1"/>
        <rFont val="Arial"/>
        <family val="2"/>
      </rPr>
      <t>Osservazioni</t>
    </r>
  </si>
  <si>
    <r>
      <rPr>
        <sz val="10"/>
        <color rgb="FF000000"/>
        <rFont val="Arial"/>
        <family val="2"/>
      </rPr>
      <t>Totale spese secondo la CF</t>
    </r>
  </si>
  <si>
    <r>
      <rPr>
        <sz val="10"/>
        <color rgb="FF000000"/>
        <rFont val="Arial"/>
        <family val="2"/>
      </rPr>
      <t>-</t>
    </r>
  </si>
  <si>
    <r>
      <rPr>
        <sz val="10"/>
        <color rgb="FF000000"/>
        <rFont val="Arial"/>
        <family val="2"/>
      </rPr>
      <t>Costi totali esercizio art. 74 LAI (secondo TCA)</t>
    </r>
  </si>
  <si>
    <r>
      <rPr>
        <sz val="10"/>
        <color rgb="FF000000"/>
        <rFont val="Arial"/>
        <family val="2"/>
      </rPr>
      <t>-</t>
    </r>
  </si>
  <si>
    <r>
      <rPr>
        <b/>
        <sz val="10"/>
        <color rgb="FF000000"/>
        <rFont val="Arial"/>
        <family val="2"/>
      </rPr>
      <t xml:space="preserve">Chiave di ripartizione  </t>
    </r>
  </si>
  <si>
    <r>
      <rPr>
        <b/>
        <sz val="10"/>
        <color rgb="FF000000"/>
        <rFont val="Arial"/>
        <family val="2"/>
      </rPr>
      <t>-</t>
    </r>
  </si>
  <si>
    <r>
      <rPr>
        <sz val="10"/>
        <color rgb="FF000000"/>
        <rFont val="Arial"/>
        <family val="2"/>
      </rPr>
      <t>+ capitale libero (comprese le riserve libere e i fondi liberi)</t>
    </r>
  </si>
  <si>
    <r>
      <rPr>
        <sz val="10"/>
        <color rgb="FF000000"/>
        <rFont val="Arial"/>
        <family val="2"/>
      </rPr>
      <t>+ fondi a destinazione vincolata art. 74 LAI (p. es. fondi di compensazione, per le organizzazioni con sussidio AI &gt;300 000 CHF)</t>
    </r>
  </si>
  <si>
    <r>
      <rPr>
        <sz val="10"/>
        <color rgb="FF000000"/>
        <rFont val="Arial"/>
        <family val="2"/>
      </rPr>
      <t>- immobilizzazioni ripartite necessarie per l’esercizio art. 74 LAI (p. es. immobili usati a tal fine ecc.)</t>
    </r>
  </si>
  <si>
    <r>
      <rPr>
        <sz val="10"/>
        <color rgb="FF000000"/>
        <rFont val="Arial"/>
        <family val="2"/>
      </rPr>
      <t>- franchigia (forfait)</t>
    </r>
  </si>
  <si>
    <r>
      <rPr>
        <b/>
        <sz val="10"/>
        <color rgb="FF5B9BD5" tint="-0.249977111117893"/>
        <rFont val="Arial"/>
        <family val="2"/>
      </rPr>
      <t>Substrato ripartito del capitale art. 74 LAI</t>
    </r>
  </si>
  <si>
    <r>
      <rPr>
        <b/>
        <sz val="10"/>
        <color rgb="FF000000"/>
        <rFont val="Arial"/>
        <family val="2"/>
      </rPr>
      <t>Fattore</t>
    </r>
    <r>
      <rPr>
        <sz val="10"/>
        <color rgb="FF000000"/>
        <rFont val="Arial"/>
        <family val="2"/>
      </rPr>
      <t xml:space="preserve"> (substrato ripartito del capitale/costi totali art. 74 LAI)</t>
    </r>
  </si>
  <si>
    <r>
      <rPr>
        <b/>
        <sz val="10"/>
        <color rgb="FFFF0000"/>
        <rFont val="Arial"/>
        <family val="2"/>
      </rPr>
      <t>-</t>
    </r>
  </si>
  <si>
    <r>
      <rPr>
        <u/>
        <sz val="11"/>
        <color theme="1"/>
        <rFont val="Arial"/>
        <family val="2"/>
      </rPr>
      <t>Ulteriori osservazioni:</t>
    </r>
  </si>
  <si>
    <r>
      <rPr>
        <b/>
        <sz val="14"/>
        <color theme="1"/>
        <rFont val="Arial"/>
        <family val="2"/>
      </rPr>
      <t>Parametri di base</t>
    </r>
  </si>
  <si>
    <r>
      <rPr>
        <sz val="11"/>
        <color theme="1"/>
        <rFont val="Arial"/>
        <family val="2"/>
      </rPr>
      <t>Riserva massima (substrato del capitale)</t>
    </r>
  </si>
  <si>
    <r>
      <rPr>
        <sz val="11"/>
        <color theme="1"/>
        <rFont val="Arial"/>
        <family val="2"/>
      </rPr>
      <t>mesi; corrisponde al substrato del capitale moltiplicato per 1,5</t>
    </r>
  </si>
  <si>
    <r>
      <rPr>
        <sz val="11"/>
        <color theme="1"/>
        <rFont val="Arial"/>
        <family val="2"/>
      </rPr>
      <t>CC 4 positivo massimo ammissibile</t>
    </r>
  </si>
  <si>
    <r>
      <rPr>
        <sz val="11"/>
        <color theme="1"/>
        <rFont val="Arial"/>
        <family val="2"/>
      </rPr>
      <t>dei costi totali art. 74 LAI</t>
    </r>
  </si>
  <si>
    <r>
      <rPr>
        <sz val="11"/>
        <color theme="1"/>
        <rFont val="Arial"/>
        <family val="2"/>
      </rPr>
      <t>Soglia minima CC 4 positivo</t>
    </r>
  </si>
  <si>
    <r>
      <rPr>
        <sz val="11"/>
        <color theme="1"/>
        <rFont val="Arial"/>
        <family val="2"/>
      </rPr>
      <t>CC 4</t>
    </r>
  </si>
  <si>
    <r>
      <rPr>
        <b/>
        <sz val="14"/>
        <color theme="1"/>
        <rFont val="Arial"/>
        <family val="2"/>
      </rPr>
      <t>Cifre di partenza</t>
    </r>
  </si>
  <si>
    <r>
      <rPr>
        <b/>
        <i/>
        <sz val="12"/>
        <color theme="1"/>
        <rFont val="Arial"/>
        <family val="2"/>
      </rPr>
      <t>Situazione effettiva del periodo contrattuale precedente (ottica retrospettiva)</t>
    </r>
  </si>
  <si>
    <r>
      <rPr>
        <sz val="11"/>
        <color theme="1"/>
        <rFont val="Arial"/>
        <family val="2"/>
      </rPr>
      <t>Substrato del capitale esercizio art. 74 LAI, secondo calcolo separato</t>
    </r>
  </si>
  <si>
    <r>
      <rPr>
        <sz val="11"/>
        <color theme="1"/>
        <rFont val="Arial"/>
        <family val="2"/>
      </rPr>
      <t>Costi totali esercizio art. 74 LAI, secondo TCA</t>
    </r>
  </si>
  <si>
    <r>
      <rPr>
        <sz val="11"/>
        <color theme="1"/>
        <rFont val="Arial"/>
        <family val="2"/>
      </rPr>
      <t>in caso di fluttuazioni notevoli, è possibile anche la media</t>
    </r>
  </si>
  <si>
    <r>
      <rPr>
        <sz val="11"/>
        <color theme="1"/>
        <rFont val="Arial"/>
        <family val="2"/>
      </rPr>
      <t>Sussidio AI precedente, per anno</t>
    </r>
  </si>
  <si>
    <r>
      <rPr>
        <sz val="11"/>
        <color theme="1"/>
        <rFont val="Arial"/>
        <family val="2"/>
      </rPr>
      <t>in caso di fluttuazioni notevoli, è possibile anche la media</t>
    </r>
  </si>
  <si>
    <r>
      <rPr>
        <b/>
        <i/>
        <sz val="12"/>
        <color theme="1"/>
        <rFont val="Arial"/>
        <family val="2"/>
      </rPr>
      <t>Preventivo per il nuovo periodo contrattuale (ottica prospettiva)</t>
    </r>
  </si>
  <si>
    <r>
      <rPr>
        <sz val="11"/>
        <color theme="1"/>
        <rFont val="Arial"/>
        <family val="2"/>
      </rPr>
      <t xml:space="preserve">CC 4 </t>
    </r>
    <r>
      <rPr>
        <b/>
        <sz val="11"/>
        <color theme="1"/>
        <rFont val="Arial"/>
        <family val="2"/>
      </rPr>
      <t>positivo</t>
    </r>
    <r>
      <rPr>
        <sz val="11"/>
        <color theme="1"/>
        <rFont val="Arial"/>
        <family val="2"/>
      </rPr>
      <t xml:space="preserve"> medio nel periodo precedente</t>
    </r>
  </si>
  <si>
    <r>
      <rPr>
        <b/>
        <sz val="14"/>
        <color theme="1"/>
        <rFont val="Arial"/>
        <family val="2"/>
      </rPr>
      <t>Conseguenze sul futuro sussidio AI</t>
    </r>
  </si>
  <si>
    <r>
      <rPr>
        <sz val="11"/>
        <color theme="1"/>
        <rFont val="Arial"/>
        <family val="2"/>
      </rPr>
      <t>Substrato del capitale massimo ammissibile</t>
    </r>
  </si>
  <si>
    <r>
      <rPr>
        <sz val="11"/>
        <color theme="1"/>
        <rFont val="Arial"/>
        <family val="2"/>
      </rPr>
      <t>(al massimo fattore 1,5)</t>
    </r>
  </si>
  <si>
    <r>
      <rPr>
        <sz val="11"/>
        <color theme="1"/>
        <rFont val="Arial"/>
        <family val="2"/>
      </rPr>
      <t>Eccedenza del substrato del capitale &gt;18 mesi</t>
    </r>
  </si>
  <si>
    <r>
      <rPr>
        <sz val="11"/>
        <color theme="1"/>
        <rFont val="Arial"/>
        <family val="2"/>
      </rPr>
      <t>(per 4 anni)</t>
    </r>
  </si>
  <si>
    <r>
      <rPr>
        <b/>
        <sz val="11"/>
        <color theme="1"/>
        <rFont val="Arial"/>
        <family val="2"/>
      </rPr>
      <t>Riduzione dell’eccedenza per anno</t>
    </r>
  </si>
  <si>
    <r>
      <rPr>
        <sz val="11"/>
        <color theme="1"/>
        <rFont val="Arial"/>
        <family val="2"/>
      </rPr>
      <t>CC 4 positivo medio</t>
    </r>
  </si>
  <si>
    <r>
      <rPr>
        <sz val="11"/>
        <color theme="1"/>
        <rFont val="Arial"/>
        <family val="2"/>
      </rPr>
      <t>CC 4 positivo massimo ammissibile</t>
    </r>
  </si>
  <si>
    <r>
      <rPr>
        <sz val="11"/>
        <color theme="1"/>
        <rFont val="Arial"/>
        <family val="2"/>
      </rPr>
      <t>(2 % dei costi totali art. 74 LAI, al massimo CHF 50 000)</t>
    </r>
  </si>
  <si>
    <r>
      <rPr>
        <b/>
        <sz val="11"/>
        <color theme="1"/>
        <rFont val="Arial"/>
        <family val="2"/>
      </rPr>
      <t>Riduzione per CC 4 molto positivo</t>
    </r>
  </si>
  <si>
    <r>
      <rPr>
        <b/>
        <sz val="11"/>
        <color theme="1"/>
        <rFont val="Arial"/>
        <family val="2"/>
      </rPr>
      <t>Totale riduzione contabile del sussidio AI</t>
    </r>
  </si>
  <si>
    <r>
      <rPr>
        <sz val="11"/>
        <color theme="1"/>
        <rFont val="Arial"/>
        <family val="2"/>
      </rPr>
      <t>Sussidio AI precedente, per anno</t>
    </r>
  </si>
  <si>
    <r>
      <rPr>
        <b/>
        <sz val="11"/>
        <color theme="1"/>
        <rFont val="Arial"/>
        <family val="2"/>
      </rPr>
      <t>Sussidio AI nuovo, per anno</t>
    </r>
  </si>
  <si>
    <r>
      <t xml:space="preserve">CC 4 positivo presunto </t>
    </r>
    <r>
      <rPr>
        <sz val="11"/>
        <color rgb="FFFF0000"/>
        <rFont val="Arial"/>
        <family val="2"/>
      </rPr>
      <t xml:space="preserve">per il futuro </t>
    </r>
    <r>
      <rPr>
        <sz val="11"/>
        <color theme="1"/>
        <rFont val="Arial"/>
        <family val="2"/>
      </rPr>
      <t>in base al passato</t>
    </r>
  </si>
  <si>
    <t>Sussidio AI annuo (secondo contratto)</t>
  </si>
  <si>
    <t>Org.:</t>
  </si>
  <si>
    <t>Aiuti finanziari art. 74 LAI</t>
  </si>
  <si>
    <t>N. UFAS:</t>
  </si>
  <si>
    <t>Allegato 5:</t>
  </si>
  <si>
    <t>Dipartimento federale dell'interno DFI</t>
  </si>
  <si>
    <t>Ufficio federale delle assicurazioni sociali UFAS</t>
  </si>
  <si>
    <t>Ambito Assicurazione invalidità</t>
  </si>
  <si>
    <t>Calcolo / prova dell'IR per l'articolo 74 deve essere fornito al UFAS</t>
  </si>
  <si>
    <r>
      <t xml:space="preserve">+ capitale versato, </t>
    </r>
    <r>
      <rPr>
        <b/>
        <sz val="10"/>
        <color rgb="FF000000"/>
        <rFont val="Arial"/>
        <family val="2"/>
      </rPr>
      <t>senza</t>
    </r>
    <r>
      <rPr>
        <sz val="10"/>
        <color rgb="FF000000"/>
        <rFont val="Arial"/>
        <family val="2"/>
      </rPr>
      <t xml:space="preserve"> il saldo della tabella di riporto </t>
    </r>
    <r>
      <rPr>
        <sz val="10"/>
        <color rgb="FFFF0000"/>
        <rFont val="Arial"/>
        <family val="2"/>
      </rPr>
      <t>per le organizzazioni con sussidio AI &lt;300 000 CHF</t>
    </r>
  </si>
  <si>
    <t>Calcolo della capacità di prestazione propria (sussidiarietà)</t>
  </si>
  <si>
    <t>Modello per il calcolo della capacità di prestazione propria (sussidiarietà)</t>
  </si>
  <si>
    <t>per le org., che non dispongono di un fondo di compensazione</t>
  </si>
  <si>
    <t>Allegato 4.2:</t>
  </si>
  <si>
    <t>Allegato 4.1:</t>
  </si>
  <si>
    <t>(prima di eventuali ripartizioni interne all’OM) -&gt; prese in considerazione successivamente</t>
  </si>
  <si>
    <r>
      <rPr>
        <sz val="10"/>
        <color rgb="FF000000"/>
        <rFont val="Arial"/>
      </rPr>
      <t xml:space="preserve">+ saldo della tabella di riporto art. 74 LAI </t>
    </r>
    <r>
      <rPr>
        <sz val="10"/>
        <color rgb="FFFF0000"/>
        <rFont val="Arial"/>
        <family val="2"/>
      </rPr>
      <t>per le organizzazioni con sussidio AI &lt; 300 000 CHF</t>
    </r>
  </si>
  <si>
    <t>secondo calcolo</t>
  </si>
  <si>
    <t>Version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</si>
</sst>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%"/>
    <numFmt numFmtId="165" formatCode="_-* #,##0.00_-;\-* #,##0.00_-;_-* &quot;-&quot;??_-;_-@_-"/>
    <numFmt numFmtId="166" formatCode="_ * #,##0_ ;_ * \-#,##0_ ;_ * &quot;-&quot;??_ ;_ @_ "/>
  </numFmts>
  <fonts count="3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9"/>
      <color theme="0" tint="-0.499984740745262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i/>
      <sz val="12"/>
      <color theme="1"/>
      <name val="Arial"/>
      <family val="2"/>
    </font>
    <font>
      <b/>
      <sz val="11"/>
      <color rgb="FF00B050"/>
      <name val="Arial"/>
      <family val="2"/>
    </font>
    <font>
      <i/>
      <sz val="10"/>
      <color theme="1"/>
      <name val="Arial"/>
      <family val="2"/>
    </font>
    <font>
      <b/>
      <sz val="11"/>
      <color rgb="FFFF000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i/>
      <sz val="11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0"/>
      <color theme="4" tint="-0.249977111117893"/>
      <name val="Arial"/>
      <family val="2"/>
    </font>
    <font>
      <b/>
      <sz val="10"/>
      <color rgb="FFFF0000"/>
      <name val="Arial"/>
      <family val="2"/>
    </font>
    <font>
      <sz val="10"/>
      <color theme="4" tint="-0.249977111117893"/>
      <name val="Arial"/>
      <family val="2"/>
    </font>
    <font>
      <u/>
      <sz val="11"/>
      <color theme="1"/>
      <name val="Arial"/>
      <family val="2"/>
    </font>
    <font>
      <b/>
      <i/>
      <sz val="10"/>
      <color rgb="FF000000"/>
      <name val="Arial"/>
      <family val="2"/>
    </font>
    <font>
      <b/>
      <i/>
      <sz val="10"/>
      <color rgb="FFFF000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</font>
    <font>
      <b/>
      <sz val="10"/>
      <color rgb="FF5B9BD5" tint="-0.249977111117893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18"/>
      <color rgb="FFFF0000"/>
      <name val="Arial"/>
      <family val="2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b/>
      <sz val="18"/>
      <name val="Arial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3" fontId="0" fillId="0" borderId="0" xfId="0" applyNumberFormat="1"/>
    <xf numFmtId="0" fontId="2" fillId="2" borderId="0" xfId="0" applyFont="1" applyFill="1"/>
    <xf numFmtId="3" fontId="2" fillId="2" borderId="0" xfId="0" applyNumberFormat="1" applyFont="1" applyFill="1"/>
    <xf numFmtId="0" fontId="0" fillId="4" borderId="0" xfId="0" applyFill="1"/>
    <xf numFmtId="9" fontId="0" fillId="4" borderId="0" xfId="0" applyNumberFormat="1" applyFill="1"/>
    <xf numFmtId="3" fontId="0" fillId="4" borderId="0" xfId="0" applyNumberFormat="1" applyFill="1"/>
    <xf numFmtId="0" fontId="0" fillId="0" borderId="4" xfId="0" applyBorder="1"/>
    <xf numFmtId="3" fontId="0" fillId="0" borderId="0" xfId="0" applyNumberFormat="1" applyBorder="1"/>
    <xf numFmtId="0" fontId="0" fillId="0" borderId="0" xfId="0" applyBorder="1"/>
    <xf numFmtId="0" fontId="0" fillId="0" borderId="6" xfId="0" applyBorder="1"/>
    <xf numFmtId="0" fontId="0" fillId="3" borderId="5" xfId="0" applyFill="1" applyBorder="1"/>
    <xf numFmtId="3" fontId="0" fillId="3" borderId="0" xfId="0" applyNumberFormat="1" applyFill="1" applyBorder="1"/>
    <xf numFmtId="0" fontId="4" fillId="0" borderId="0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64" fontId="5" fillId="0" borderId="6" xfId="1" applyNumberFormat="1" applyFont="1" applyBorder="1"/>
    <xf numFmtId="0" fontId="0" fillId="5" borderId="1" xfId="0" applyFont="1" applyFill="1" applyBorder="1" applyAlignment="1">
      <alignment vertical="center"/>
    </xf>
    <xf numFmtId="3" fontId="0" fillId="5" borderId="2" xfId="0" applyNumberFormat="1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3" fontId="2" fillId="5" borderId="2" xfId="0" applyNumberFormat="1" applyFont="1" applyFill="1" applyBorder="1" applyAlignment="1">
      <alignment vertical="center"/>
    </xf>
    <xf numFmtId="0" fontId="3" fillId="4" borderId="0" xfId="0" applyFont="1" applyFill="1"/>
    <xf numFmtId="0" fontId="3" fillId="3" borderId="3" xfId="0" applyFont="1" applyFill="1" applyBorder="1"/>
    <xf numFmtId="0" fontId="7" fillId="3" borderId="5" xfId="0" applyFont="1" applyFill="1" applyBorder="1"/>
    <xf numFmtId="0" fontId="9" fillId="0" borderId="5" xfId="0" applyFont="1" applyBorder="1"/>
    <xf numFmtId="0" fontId="3" fillId="2" borderId="0" xfId="0" applyFont="1" applyFill="1"/>
    <xf numFmtId="0" fontId="8" fillId="0" borderId="0" xfId="0" quotePrefix="1" applyFont="1"/>
    <xf numFmtId="3" fontId="0" fillId="0" borderId="8" xfId="0" applyNumberFormat="1" applyBorder="1"/>
    <xf numFmtId="0" fontId="10" fillId="0" borderId="0" xfId="0" quotePrefix="1" applyFont="1" applyAlignment="1">
      <alignment horizontal="right"/>
    </xf>
    <xf numFmtId="0" fontId="5" fillId="0" borderId="0" xfId="2" applyFont="1" applyFill="1" applyProtection="1"/>
    <xf numFmtId="0" fontId="2" fillId="0" borderId="0" xfId="2" applyFont="1" applyFill="1" applyAlignment="1" applyProtection="1">
      <alignment horizontal="right" vertical="center"/>
    </xf>
    <xf numFmtId="0" fontId="2" fillId="0" borderId="0" xfId="2" applyFont="1" applyFill="1" applyAlignment="1" applyProtection="1">
      <alignment horizontal="right"/>
    </xf>
    <xf numFmtId="0" fontId="14" fillId="0" borderId="11" xfId="2" applyFont="1" applyFill="1" applyBorder="1" applyAlignment="1" applyProtection="1">
      <alignment horizontal="left" vertical="center" wrapText="1" readingOrder="1"/>
    </xf>
    <xf numFmtId="166" fontId="14" fillId="6" borderId="11" xfId="3" applyNumberFormat="1" applyFont="1" applyFill="1" applyBorder="1" applyAlignment="1" applyProtection="1">
      <alignment horizontal="center" vertical="center" wrapText="1" readingOrder="1"/>
      <protection locked="0"/>
    </xf>
    <xf numFmtId="0" fontId="15" fillId="0" borderId="11" xfId="2" applyFont="1" applyFill="1" applyBorder="1" applyAlignment="1" applyProtection="1">
      <alignment horizontal="left" vertical="center" wrapText="1" readingOrder="1"/>
    </xf>
    <xf numFmtId="0" fontId="14" fillId="0" borderId="11" xfId="2" quotePrefix="1" applyFont="1" applyFill="1" applyBorder="1" applyAlignment="1" applyProtection="1">
      <alignment horizontal="left" vertical="center" wrapText="1" readingOrder="1"/>
    </xf>
    <xf numFmtId="166" fontId="14" fillId="6" borderId="11" xfId="3" quotePrefix="1" applyNumberFormat="1" applyFont="1" applyFill="1" applyBorder="1" applyAlignment="1" applyProtection="1">
      <alignment horizontal="left" vertical="center" wrapText="1" readingOrder="1"/>
      <protection locked="0"/>
    </xf>
    <xf numFmtId="43" fontId="18" fillId="0" borderId="11" xfId="3" applyNumberFormat="1" applyFont="1" applyFill="1" applyBorder="1" applyAlignment="1" applyProtection="1">
      <alignment horizontal="center" vertical="center" wrapText="1" readingOrder="1"/>
    </xf>
    <xf numFmtId="166" fontId="14" fillId="0" borderId="11" xfId="3" applyNumberFormat="1" applyFont="1" applyFill="1" applyBorder="1" applyAlignment="1" applyProtection="1">
      <alignment horizontal="center" vertical="center" wrapText="1" readingOrder="1"/>
    </xf>
    <xf numFmtId="166" fontId="14" fillId="0" borderId="1" xfId="3" applyNumberFormat="1" applyFont="1" applyFill="1" applyBorder="1" applyAlignment="1" applyProtection="1">
      <alignment horizontal="center" vertical="center" wrapText="1" readingOrder="1"/>
    </xf>
    <xf numFmtId="0" fontId="20" fillId="0" borderId="0" xfId="2" applyFont="1" applyFill="1" applyProtection="1"/>
    <xf numFmtId="0" fontId="1" fillId="0" borderId="0" xfId="2" applyFont="1" applyFill="1" applyAlignment="1" applyProtection="1">
      <alignment vertical="center"/>
    </xf>
    <xf numFmtId="0" fontId="1" fillId="0" borderId="0" xfId="2" applyFont="1" applyFill="1" applyProtection="1"/>
    <xf numFmtId="0" fontId="5" fillId="0" borderId="0" xfId="2" applyFont="1" applyFill="1" applyAlignment="1" applyProtection="1">
      <alignment vertical="center"/>
    </xf>
    <xf numFmtId="0" fontId="15" fillId="8" borderId="11" xfId="2" applyFont="1" applyFill="1" applyBorder="1" applyAlignment="1" applyProtection="1">
      <alignment horizontal="left" vertical="center" wrapText="1" readingOrder="1"/>
    </xf>
    <xf numFmtId="43" fontId="15" fillId="8" borderId="11" xfId="3" applyNumberFormat="1" applyFont="1" applyFill="1" applyBorder="1" applyAlignment="1" applyProtection="1">
      <alignment horizontal="center" vertical="center" wrapText="1" readingOrder="1"/>
    </xf>
    <xf numFmtId="43" fontId="15" fillId="8" borderId="1" xfId="3" applyNumberFormat="1" applyFont="1" applyFill="1" applyBorder="1" applyAlignment="1" applyProtection="1">
      <alignment horizontal="center" vertical="center" wrapText="1" readingOrder="1"/>
    </xf>
    <xf numFmtId="0" fontId="2" fillId="8" borderId="11" xfId="2" applyFont="1" applyFill="1" applyBorder="1" applyAlignment="1" applyProtection="1">
      <alignment vertical="center"/>
    </xf>
    <xf numFmtId="0" fontId="13" fillId="8" borderId="11" xfId="2" applyFont="1" applyFill="1" applyBorder="1" applyAlignment="1" applyProtection="1">
      <alignment horizontal="center" vertical="center"/>
    </xf>
    <xf numFmtId="0" fontId="2" fillId="8" borderId="11" xfId="2" applyFont="1" applyFill="1" applyBorder="1" applyAlignment="1" applyProtection="1">
      <alignment horizontal="center" vertical="center" wrapText="1"/>
    </xf>
    <xf numFmtId="0" fontId="17" fillId="8" borderId="11" xfId="2" applyFont="1" applyFill="1" applyBorder="1" applyAlignment="1" applyProtection="1">
      <alignment horizontal="left" vertical="center" wrapText="1" readingOrder="1"/>
    </xf>
    <xf numFmtId="166" fontId="17" fillId="8" borderId="1" xfId="3" applyNumberFormat="1" applyFont="1" applyFill="1" applyBorder="1" applyAlignment="1" applyProtection="1">
      <alignment horizontal="center" vertical="center" wrapText="1" readingOrder="1"/>
    </xf>
    <xf numFmtId="43" fontId="18" fillId="0" borderId="1" xfId="3" applyNumberFormat="1" applyFont="1" applyFill="1" applyBorder="1" applyAlignment="1" applyProtection="1">
      <alignment horizontal="center" vertical="center" wrapText="1" readingOrder="1"/>
    </xf>
    <xf numFmtId="166" fontId="14" fillId="0" borderId="1" xfId="3" applyNumberFormat="1" applyFont="1" applyFill="1" applyBorder="1" applyAlignment="1" applyProtection="1">
      <alignment horizontal="center" vertical="center" wrapText="1" readingOrder="1"/>
      <protection locked="0"/>
    </xf>
    <xf numFmtId="166" fontId="16" fillId="0" borderId="11" xfId="3" applyNumberFormat="1" applyFont="1" applyFill="1" applyBorder="1" applyAlignment="1" applyProtection="1">
      <alignment vertical="center" wrapText="1"/>
    </xf>
    <xf numFmtId="43" fontId="21" fillId="8" borderId="11" xfId="3" applyNumberFormat="1" applyFont="1" applyFill="1" applyBorder="1" applyAlignment="1" applyProtection="1">
      <alignment vertical="center" wrapText="1"/>
    </xf>
    <xf numFmtId="166" fontId="21" fillId="8" borderId="11" xfId="3" applyNumberFormat="1" applyFont="1" applyFill="1" applyBorder="1" applyAlignment="1" applyProtection="1">
      <alignment vertical="center" wrapText="1"/>
    </xf>
    <xf numFmtId="43" fontId="22" fillId="0" borderId="11" xfId="3" applyNumberFormat="1" applyFont="1" applyFill="1" applyBorder="1" applyAlignment="1" applyProtection="1">
      <alignment horizontal="center" vertical="center" wrapText="1"/>
    </xf>
    <xf numFmtId="0" fontId="0" fillId="0" borderId="0" xfId="0" quotePrefix="1"/>
    <xf numFmtId="43" fontId="0" fillId="0" borderId="0" xfId="0" applyNumberFormat="1"/>
    <xf numFmtId="166" fontId="12" fillId="7" borderId="11" xfId="3" applyNumberFormat="1" applyFont="1" applyFill="1" applyBorder="1" applyAlignment="1" applyProtection="1">
      <alignment horizontal="center" vertical="center" wrapText="1" readingOrder="1"/>
    </xf>
    <xf numFmtId="0" fontId="0" fillId="0" borderId="0" xfId="0" applyFill="1" applyBorder="1"/>
    <xf numFmtId="3" fontId="0" fillId="0" borderId="0" xfId="0" applyNumberFormat="1" applyFill="1" applyBorder="1"/>
    <xf numFmtId="0" fontId="27" fillId="0" borderId="0" xfId="0" applyFont="1"/>
    <xf numFmtId="0" fontId="28" fillId="0" borderId="0" xfId="0" applyFont="1"/>
    <xf numFmtId="0" fontId="29" fillId="0" borderId="0" xfId="0" quotePrefix="1" applyFont="1" applyAlignment="1">
      <alignment horizontal="left"/>
    </xf>
    <xf numFmtId="0" fontId="0" fillId="0" borderId="0" xfId="0"/>
    <xf numFmtId="0" fontId="30" fillId="0" borderId="0" xfId="0" applyFont="1" applyAlignment="1">
      <alignment vertical="center"/>
    </xf>
    <xf numFmtId="0" fontId="30" fillId="0" borderId="0" xfId="0" applyFont="1"/>
    <xf numFmtId="166" fontId="14" fillId="0" borderId="11" xfId="3" applyNumberFormat="1" applyFont="1" applyFill="1" applyBorder="1" applyAlignment="1" applyProtection="1">
      <alignment horizontal="left" vertical="center" wrapText="1" readingOrder="1"/>
      <protection locked="0"/>
    </xf>
    <xf numFmtId="43" fontId="15" fillId="8" borderId="11" xfId="3" applyNumberFormat="1" applyFont="1" applyFill="1" applyBorder="1" applyAlignment="1" applyProtection="1">
      <alignment horizontal="left" vertical="center" wrapText="1" readingOrder="1"/>
      <protection locked="0"/>
    </xf>
    <xf numFmtId="166" fontId="15" fillId="8" borderId="11" xfId="3" applyNumberFormat="1" applyFont="1" applyFill="1" applyBorder="1" applyAlignment="1" applyProtection="1">
      <alignment horizontal="left" vertical="center" wrapText="1" readingOrder="1"/>
      <protection locked="0"/>
    </xf>
    <xf numFmtId="43" fontId="23" fillId="0" borderId="11" xfId="3" applyNumberFormat="1" applyFont="1" applyFill="1" applyBorder="1" applyAlignment="1" applyProtection="1">
      <alignment horizontal="left" vertical="center" wrapText="1" readingOrder="1"/>
      <protection locked="0"/>
    </xf>
    <xf numFmtId="166" fontId="19" fillId="0" borderId="11" xfId="3" applyNumberFormat="1" applyFont="1" applyFill="1" applyBorder="1" applyAlignment="1" applyProtection="1">
      <alignment horizontal="left" vertical="center" wrapText="1" readingOrder="1"/>
      <protection locked="0"/>
    </xf>
    <xf numFmtId="0" fontId="31" fillId="0" borderId="0" xfId="0" applyFont="1" applyAlignment="1"/>
    <xf numFmtId="0" fontId="32" fillId="0" borderId="0" xfId="0" applyFont="1" applyAlignment="1">
      <alignment wrapText="1"/>
    </xf>
    <xf numFmtId="0" fontId="32" fillId="0" borderId="0" xfId="2" applyFont="1" applyFill="1" applyProtection="1"/>
    <xf numFmtId="166" fontId="14" fillId="7" borderId="11" xfId="3" applyNumberFormat="1" applyFont="1" applyFill="1" applyBorder="1" applyAlignment="1" applyProtection="1">
      <alignment horizontal="left" vertical="center" wrapText="1" readingOrder="1"/>
      <protection locked="0"/>
    </xf>
    <xf numFmtId="0" fontId="2" fillId="0" borderId="0" xfId="0" applyFont="1"/>
    <xf numFmtId="0" fontId="12" fillId="6" borderId="1" xfId="2" applyFont="1" applyFill="1" applyBorder="1" applyAlignment="1" applyProtection="1">
      <alignment horizontal="left"/>
      <protection locked="0"/>
    </xf>
    <xf numFmtId="0" fontId="12" fillId="6" borderId="10" xfId="2" applyFont="1" applyFill="1" applyBorder="1" applyAlignment="1" applyProtection="1">
      <alignment horizontal="left"/>
      <protection locked="0"/>
    </xf>
    <xf numFmtId="0" fontId="12" fillId="6" borderId="2" xfId="2" applyFont="1" applyFill="1" applyBorder="1" applyAlignment="1" applyProtection="1">
      <alignment horizontal="left"/>
      <protection locked="0"/>
    </xf>
  </cellXfs>
  <cellStyles count="4">
    <cellStyle name="Komma 2" xfId="3" xr:uid="{00000000-0005-0000-0000-000000000000}"/>
    <cellStyle name="Prozent" xfId="1" builtinId="5"/>
    <cellStyle name="Standard" xfId="0" builtinId="0"/>
    <cellStyle name="Standard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11</xdr:row>
      <xdr:rowOff>9525</xdr:rowOff>
    </xdr:from>
    <xdr:to>
      <xdr:col>3</xdr:col>
      <xdr:colOff>533400</xdr:colOff>
      <xdr:row>27</xdr:row>
      <xdr:rowOff>133350</xdr:rowOff>
    </xdr:to>
    <xdr:sp macro="" textlink="">
      <xdr:nvSpPr>
        <xdr:cNvPr id="2" name="Zylinde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43000" y="1457325"/>
          <a:ext cx="1905000" cy="3019425"/>
        </a:xfrm>
        <a:prstGeom prst="can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723900</xdr:colOff>
      <xdr:row>17</xdr:row>
      <xdr:rowOff>0</xdr:rowOff>
    </xdr:from>
    <xdr:to>
      <xdr:col>1</xdr:col>
      <xdr:colOff>47625</xdr:colOff>
      <xdr:row>27</xdr:row>
      <xdr:rowOff>9525</xdr:rowOff>
    </xdr:to>
    <xdr:sp macro="" textlink="">
      <xdr:nvSpPr>
        <xdr:cNvPr id="3" name="Pfeil nach ob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23900" y="2533650"/>
          <a:ext cx="161925" cy="181927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433388</xdr:colOff>
      <xdr:row>17</xdr:row>
      <xdr:rowOff>76199</xdr:rowOff>
    </xdr:from>
    <xdr:to>
      <xdr:col>0</xdr:col>
      <xdr:colOff>709613</xdr:colOff>
      <xdr:row>27</xdr:row>
      <xdr:rowOff>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rot="16200000">
          <a:off x="-295276" y="3338513"/>
          <a:ext cx="1733553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CH" sz="1400" b="1"/>
            <a:t>Limite: 18 mesi</a:t>
          </a:r>
          <a:endParaRPr lang="de-CH" sz="1400"/>
        </a:p>
      </xdr:txBody>
    </xdr:sp>
    <xdr:clientData/>
  </xdr:twoCellAnchor>
  <xdr:twoCellAnchor>
    <xdr:from>
      <xdr:col>5</xdr:col>
      <xdr:colOff>292098</xdr:colOff>
      <xdr:row>13</xdr:row>
      <xdr:rowOff>76200</xdr:rowOff>
    </xdr:from>
    <xdr:to>
      <xdr:col>9</xdr:col>
      <xdr:colOff>775607</xdr:colOff>
      <xdr:row>19</xdr:row>
      <xdr:rowOff>40821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510312" y="1845129"/>
          <a:ext cx="3858081" cy="10259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400"/>
            <a:t>Altro elemento considerato:</a:t>
          </a:r>
        </a:p>
        <a:p>
          <a:r>
            <a:rPr lang="de-CH" sz="1400"/>
            <a:t>Saldo positivo CC 4 precedente</a:t>
          </a:r>
        </a:p>
        <a:p>
          <a:r>
            <a:rPr lang="de-CH" sz="1400" i="1"/>
            <a:t> </a:t>
          </a:r>
          <a:r>
            <a:rPr lang="de-CH" sz="1400" i="1">
              <a:solidFill>
                <a:sysClr val="windowText" lastClr="000000"/>
              </a:solidFill>
            </a:rPr>
            <a:t>(limite &gt;50 000 CHF fino al 2 % al massimo dei costi totali art. 74 LAI)</a:t>
          </a:r>
        </a:p>
      </xdr:txBody>
    </xdr:sp>
    <xdr:clientData/>
  </xdr:twoCellAnchor>
  <xdr:twoCellAnchor>
    <xdr:from>
      <xdr:col>5</xdr:col>
      <xdr:colOff>390524</xdr:colOff>
      <xdr:row>22</xdr:row>
      <xdr:rowOff>90488</xdr:rowOff>
    </xdr:from>
    <xdr:to>
      <xdr:col>8</xdr:col>
      <xdr:colOff>781049</xdr:colOff>
      <xdr:row>26</xdr:row>
      <xdr:rowOff>23813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581524" y="3529013"/>
          <a:ext cx="2905125" cy="657225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de-CH" sz="1400"/>
            <a:t>= Base per le trattative contrattuali e la fissazione del nuovo sussidio AI</a:t>
          </a:r>
        </a:p>
      </xdr:txBody>
    </xdr:sp>
    <xdr:clientData/>
  </xdr:twoCellAnchor>
  <xdr:twoCellAnchor>
    <xdr:from>
      <xdr:col>8</xdr:col>
      <xdr:colOff>428624</xdr:colOff>
      <xdr:row>29</xdr:row>
      <xdr:rowOff>28575</xdr:rowOff>
    </xdr:from>
    <xdr:to>
      <xdr:col>11</xdr:col>
      <xdr:colOff>680358</xdr:colOff>
      <xdr:row>36</xdr:row>
      <xdr:rowOff>0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177767" y="4627789"/>
          <a:ext cx="2782662" cy="1209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400"/>
            <a:t>Opzione:</a:t>
          </a:r>
        </a:p>
        <a:p>
          <a:r>
            <a:rPr lang="de-CH" sz="1400"/>
            <a:t>- ripartizione dell’eccedenza internamente all’OM </a:t>
          </a:r>
          <a:r>
            <a:rPr lang="de-CH" sz="1400" i="1"/>
            <a:t>(per compensare coperture insufficienti presso le submandatarie)</a:t>
          </a:r>
          <a:endParaRPr lang="de-CH" sz="1400"/>
        </a:p>
      </xdr:txBody>
    </xdr:sp>
    <xdr:clientData/>
  </xdr:twoCellAnchor>
  <xdr:twoCellAnchor>
    <xdr:from>
      <xdr:col>5</xdr:col>
      <xdr:colOff>282573</xdr:colOff>
      <xdr:row>8</xdr:row>
      <xdr:rowOff>27215</xdr:rowOff>
    </xdr:from>
    <xdr:to>
      <xdr:col>9</xdr:col>
      <xdr:colOff>775607</xdr:colOff>
      <xdr:row>13</xdr:row>
      <xdr:rowOff>9525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500787" y="911679"/>
          <a:ext cx="3867606" cy="866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defTabSz="914400">
            <a:lnSpc>
              <a:spcPct val="100000"/>
            </a:lnSpc>
          </a:pPr>
          <a:r>
            <a:rPr lang="de-CH" sz="1400"/>
            <a:t>Eccedenza : 4 = riduzione in CHF </a:t>
          </a:r>
          <a:r>
            <a:rPr lang="de-CH" sz="1400">
              <a:solidFill>
                <a:schemeClr val="dk1"/>
              </a:solidFill>
              <a:effectLst/>
              <a:latin typeface="Calibri"/>
            </a:rPr>
            <a:t>per anno</a:t>
          </a:r>
          <a:endParaRPr lang="de-CH" sz="1400"/>
        </a:p>
        <a:p>
          <a:r>
            <a:rPr lang="de-CH" sz="1400"/>
            <a:t> </a:t>
          </a:r>
          <a:r>
            <a:rPr lang="de-CH" sz="1400" i="1"/>
            <a:t>(riduzione dell’eccedenza entro il periodo contrattuale)</a:t>
          </a:r>
        </a:p>
      </xdr:txBody>
    </xdr:sp>
    <xdr:clientData/>
  </xdr:twoCellAnchor>
  <xdr:twoCellAnchor>
    <xdr:from>
      <xdr:col>1</xdr:col>
      <xdr:colOff>261938</xdr:colOff>
      <xdr:row>11</xdr:row>
      <xdr:rowOff>19050</xdr:rowOff>
    </xdr:from>
    <xdr:to>
      <xdr:col>3</xdr:col>
      <xdr:colOff>542925</xdr:colOff>
      <xdr:row>16</xdr:row>
      <xdr:rowOff>152400</xdr:rowOff>
    </xdr:to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100138" y="1466850"/>
          <a:ext cx="1957387" cy="1038225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 amt="42000"/>
          </a:blip>
          <a:srcRect/>
          <a:tile tx="0" ty="0" sx="100000" sy="100000" flip="none" algn="tl"/>
        </a:blip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de-CH" sz="1100"/>
        </a:p>
        <a:p>
          <a:pPr algn="ctr"/>
          <a:endParaRPr lang="de-CH" sz="1100"/>
        </a:p>
        <a:p>
          <a:pPr algn="ctr"/>
          <a:endParaRPr lang="de-CH" sz="1100"/>
        </a:p>
        <a:p>
          <a:pPr algn="ctr"/>
          <a:r>
            <a:rPr lang="de-CH" sz="1600" b="1"/>
            <a:t>"Eccedenza"</a:t>
          </a:r>
        </a:p>
      </xdr:txBody>
    </xdr:sp>
    <xdr:clientData/>
  </xdr:twoCellAnchor>
  <xdr:twoCellAnchor>
    <xdr:from>
      <xdr:col>1</xdr:col>
      <xdr:colOff>349250</xdr:colOff>
      <xdr:row>19</xdr:row>
      <xdr:rowOff>104775</xdr:rowOff>
    </xdr:from>
    <xdr:to>
      <xdr:col>3</xdr:col>
      <xdr:colOff>447675</xdr:colOff>
      <xdr:row>26</xdr:row>
      <xdr:rowOff>15875</xdr:rowOff>
    </xdr:to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187450" y="3000375"/>
          <a:ext cx="1774825" cy="1177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800" b="1"/>
            <a:t>Substrato del capitale org. xy</a:t>
          </a:r>
          <a:r>
            <a:rPr lang="de-CH" sz="1800"/>
            <a:t> </a:t>
          </a:r>
        </a:p>
        <a:p>
          <a:r>
            <a:rPr lang="de-CH" sz="1400" b="1"/>
            <a:t>(secondo il calcolo attuale)</a:t>
          </a:r>
          <a:endParaRPr lang="de-CH" sz="1400"/>
        </a:p>
      </xdr:txBody>
    </xdr:sp>
    <xdr:clientData/>
  </xdr:twoCellAnchor>
  <xdr:twoCellAnchor>
    <xdr:from>
      <xdr:col>0</xdr:col>
      <xdr:colOff>428625</xdr:colOff>
      <xdr:row>16</xdr:row>
      <xdr:rowOff>161925</xdr:rowOff>
    </xdr:from>
    <xdr:to>
      <xdr:col>4</xdr:col>
      <xdr:colOff>9525</xdr:colOff>
      <xdr:row>16</xdr:row>
      <xdr:rowOff>171450</xdr:rowOff>
    </xdr:to>
    <xdr:cxnSp macro="">
      <xdr:nvCxnSpPr>
        <xdr:cNvPr id="11" name="Gerader Verbinder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428625" y="2514600"/>
          <a:ext cx="2933700" cy="9525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573087</xdr:colOff>
      <xdr:row>11</xdr:row>
      <xdr:rowOff>106362</xdr:rowOff>
    </xdr:from>
    <xdr:to>
      <xdr:col>5</xdr:col>
      <xdr:colOff>239712</xdr:colOff>
      <xdr:row>13</xdr:row>
      <xdr:rowOff>68262</xdr:rowOff>
    </xdr:to>
    <xdr:sp macro="" textlink="">
      <xdr:nvSpPr>
        <xdr:cNvPr id="12" name="Pfeil nach rechts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 rot="20676582">
          <a:off x="3087687" y="1554162"/>
          <a:ext cx="1343025" cy="323850"/>
        </a:xfrm>
        <a:prstGeom prst="rightArrow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7</xdr:col>
      <xdr:colOff>61913</xdr:colOff>
      <xdr:row>19</xdr:row>
      <xdr:rowOff>122463</xdr:rowOff>
    </xdr:from>
    <xdr:to>
      <xdr:col>7</xdr:col>
      <xdr:colOff>394607</xdr:colOff>
      <xdr:row>22</xdr:row>
      <xdr:rowOff>52392</xdr:rowOff>
    </xdr:to>
    <xdr:sp macro="" textlink="">
      <xdr:nvSpPr>
        <xdr:cNvPr id="13" name="Pfeil nach rechts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 rot="5400000">
          <a:off x="5903456" y="3016706"/>
          <a:ext cx="460607" cy="332694"/>
        </a:xfrm>
        <a:prstGeom prst="rightArrow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1</xdr:col>
      <xdr:colOff>12700</xdr:colOff>
      <xdr:row>28</xdr:row>
      <xdr:rowOff>168275</xdr:rowOff>
    </xdr:from>
    <xdr:to>
      <xdr:col>6</xdr:col>
      <xdr:colOff>381000</xdr:colOff>
      <xdr:row>39</xdr:row>
      <xdr:rowOff>136071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856343" y="4590596"/>
          <a:ext cx="4586514" cy="19136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defTabSz="914400">
            <a:lnSpc>
              <a:spcPct val="100000"/>
            </a:lnSpc>
          </a:pPr>
          <a:r>
            <a:rPr lang="de-CH" sz="1400"/>
            <a:t>Altri punti:</a:t>
          </a:r>
        </a:p>
        <a:p>
          <a:pPr defTabSz="914400">
            <a:lnSpc>
              <a:spcPct val="100000"/>
            </a:lnSpc>
          </a:pPr>
          <a:r>
            <a:rPr lang="de-CH" sz="1400" i="1"/>
            <a:t>- In futuro andranno evitati CC 4 d’importo notevole</a:t>
          </a:r>
        </a:p>
        <a:p>
          <a:pPr defTabSz="914400">
            <a:lnSpc>
              <a:spcPct val="100000"/>
            </a:lnSpc>
          </a:pPr>
          <a:r>
            <a:rPr lang="de-CH" sz="1400" i="1"/>
            <a:t>- CC 4 positivi continueranno a confluire in fondi di compensazione (la tabella di riporto è mantenuta)</a:t>
          </a:r>
        </a:p>
        <a:p>
          <a:pPr defTabSz="914400">
            <a:lnSpc>
              <a:spcPct val="100000"/>
            </a:lnSpc>
          </a:pPr>
          <a:r>
            <a:rPr lang="de-CH" sz="1400" i="1"/>
            <a:t>- Non vi saranno (ulteriori) riduzioni nel corso del periodo contrattuale</a:t>
          </a:r>
        </a:p>
        <a:p>
          <a:pPr defTabSz="914400">
            <a:lnSpc>
              <a:spcPct val="100000"/>
            </a:lnSpc>
          </a:pPr>
          <a:r>
            <a:rPr lang="de-CH" sz="1400" i="1"/>
            <a:t>- La nuova "situazione delle riserve" sarà considerata in modo analogo per il nuovo periodo contrattuale </a:t>
          </a:r>
        </a:p>
      </xdr:txBody>
    </xdr:sp>
    <xdr:clientData/>
  </xdr:twoCellAnchor>
  <xdr:twoCellAnchor>
    <xdr:from>
      <xdr:col>9</xdr:col>
      <xdr:colOff>18256</xdr:colOff>
      <xdr:row>23</xdr:row>
      <xdr:rowOff>59532</xdr:rowOff>
    </xdr:from>
    <xdr:to>
      <xdr:col>9</xdr:col>
      <xdr:colOff>699295</xdr:colOff>
      <xdr:row>25</xdr:row>
      <xdr:rowOff>27782</xdr:rowOff>
    </xdr:to>
    <xdr:sp macro="" textlink="">
      <xdr:nvSpPr>
        <xdr:cNvPr id="15" name="Pfeil nach rechts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562056" y="3679032"/>
          <a:ext cx="681039" cy="330200"/>
        </a:xfrm>
        <a:prstGeom prst="rightArrow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9</xdr:col>
      <xdr:colOff>742951</xdr:colOff>
      <xdr:row>22</xdr:row>
      <xdr:rowOff>153988</xdr:rowOff>
    </xdr:from>
    <xdr:to>
      <xdr:col>11</xdr:col>
      <xdr:colOff>539750</xdr:colOff>
      <xdr:row>26</xdr:row>
      <xdr:rowOff>39687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8286751" y="3592513"/>
          <a:ext cx="1473199" cy="6095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400"/>
            <a:t>Nuovo contratto </a:t>
          </a:r>
          <a:r>
            <a:rPr lang="de-CH" sz="1400">
              <a:solidFill>
                <a:sysClr val="windowText" lastClr="000000"/>
              </a:solidFill>
            </a:rPr>
            <a:t>2024–27</a:t>
          </a:r>
        </a:p>
      </xdr:txBody>
    </xdr:sp>
    <xdr:clientData/>
  </xdr:twoCellAnchor>
  <xdr:twoCellAnchor>
    <xdr:from>
      <xdr:col>7</xdr:col>
      <xdr:colOff>464343</xdr:colOff>
      <xdr:row>26</xdr:row>
      <xdr:rowOff>59531</xdr:rowOff>
    </xdr:from>
    <xdr:to>
      <xdr:col>8</xdr:col>
      <xdr:colOff>369092</xdr:colOff>
      <xdr:row>33</xdr:row>
      <xdr:rowOff>71437</xdr:rowOff>
    </xdr:to>
    <xdr:sp macro="" textlink="">
      <xdr:nvSpPr>
        <xdr:cNvPr id="17" name="Nach oben gebogener Pfeil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 rot="5400000">
          <a:off x="6063852" y="4489847"/>
          <a:ext cx="1278731" cy="742949"/>
        </a:xfrm>
        <a:prstGeom prst="bentUpArrow">
          <a:avLst>
            <a:gd name="adj1" fmla="val 25000"/>
            <a:gd name="adj2" fmla="val 23361"/>
            <a:gd name="adj3" fmla="val 3319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685799</xdr:colOff>
      <xdr:row>3</xdr:row>
      <xdr:rowOff>219074</xdr:rowOff>
    </xdr:to>
    <xdr:pic>
      <xdr:nvPicPr>
        <xdr:cNvPr id="18" name="Bild 1" descr="Logo Confederazione Svizzera" title="Logo Confederazione Svizzera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62199" cy="7905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2362199</xdr:colOff>
      <xdr:row>3</xdr:row>
      <xdr:rowOff>200024</xdr:rowOff>
    </xdr:to>
    <xdr:pic>
      <xdr:nvPicPr>
        <xdr:cNvPr id="2" name="Bild 1" descr="Logo Confederazione Svizzera" title="Logo Confederazione Svizzer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62199" cy="7905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2362200</xdr:colOff>
      <xdr:row>3</xdr:row>
      <xdr:rowOff>190499</xdr:rowOff>
    </xdr:to>
    <xdr:pic>
      <xdr:nvPicPr>
        <xdr:cNvPr id="2" name="Bild 1" descr="Logo Confederazione Svizzera" title="Logo Confederazione Svizzer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362199" cy="7905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2"/>
  <sheetViews>
    <sheetView showGridLines="0" tabSelected="1" view="pageBreakPreview" zoomScale="90" zoomScaleNormal="87" zoomScaleSheetLayoutView="90" workbookViewId="0">
      <selection activeCell="I4" sqref="I4"/>
    </sheetView>
  </sheetViews>
  <sheetFormatPr baseColWidth="10" defaultColWidth="11" defaultRowHeight="14" x14ac:dyDescent="0.3"/>
  <sheetData>
    <row r="1" spans="1:8" s="67" customFormat="1" x14ac:dyDescent="0.3">
      <c r="H1" s="68" t="s">
        <v>56</v>
      </c>
    </row>
    <row r="2" spans="1:8" s="67" customFormat="1" ht="18.75" customHeight="1" x14ac:dyDescent="0.3">
      <c r="H2" s="75" t="s">
        <v>57</v>
      </c>
    </row>
    <row r="3" spans="1:8" ht="12" customHeight="1" x14ac:dyDescent="0.3">
      <c r="H3" s="69" t="s">
        <v>58</v>
      </c>
    </row>
    <row r="4" spans="1:8" ht="43.5" customHeight="1" x14ac:dyDescent="0.5">
      <c r="A4" s="65" t="s">
        <v>55</v>
      </c>
    </row>
    <row r="5" spans="1:8" ht="23" x14ac:dyDescent="0.5">
      <c r="A5" s="65" t="s">
        <v>62</v>
      </c>
    </row>
    <row r="42" spans="1:1" x14ac:dyDescent="0.3">
      <c r="A42" s="79" t="s">
        <v>69</v>
      </c>
    </row>
  </sheetData>
  <pageMargins left="0.70866141732283472" right="0.70866141732283472" top="0.78740157480314965" bottom="0.78740157480314965" header="0.31496062992125984" footer="0.31496062992125984"/>
  <pageSetup paperSize="9" scale="78" orientation="landscape" r:id="rId1"/>
  <headerFooter>
    <oddFooter>&amp;R&amp;9Version 1.0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H26"/>
  <sheetViews>
    <sheetView view="pageBreakPreview" zoomScaleNormal="100" zoomScaleSheetLayoutView="100" workbookViewId="0">
      <selection activeCell="A27" sqref="A27"/>
    </sheetView>
  </sheetViews>
  <sheetFormatPr baseColWidth="10" defaultColWidth="11" defaultRowHeight="14" x14ac:dyDescent="0.3"/>
  <cols>
    <col min="1" max="1" width="46.75" customWidth="1"/>
    <col min="2" max="2" width="17.83203125" customWidth="1"/>
    <col min="3" max="3" width="13.75" customWidth="1"/>
    <col min="4" max="4" width="13.08203125" customWidth="1"/>
    <col min="5" max="5" width="22" customWidth="1"/>
    <col min="6" max="6" width="18.25" customWidth="1"/>
    <col min="7" max="7" width="12.75" customWidth="1"/>
    <col min="8" max="8" width="12.08203125" bestFit="1" customWidth="1"/>
    <col min="9" max="9" width="13.75" customWidth="1"/>
    <col min="10" max="10" width="14.58203125" customWidth="1"/>
  </cols>
  <sheetData>
    <row r="1" spans="1:8" s="67" customFormat="1" x14ac:dyDescent="0.3">
      <c r="D1" s="68" t="s">
        <v>56</v>
      </c>
    </row>
    <row r="2" spans="1:8" s="67" customFormat="1" ht="18" customHeight="1" x14ac:dyDescent="0.3">
      <c r="D2" s="75" t="s">
        <v>57</v>
      </c>
    </row>
    <row r="3" spans="1:8" x14ac:dyDescent="0.3">
      <c r="D3" s="69" t="s">
        <v>58</v>
      </c>
    </row>
    <row r="4" spans="1:8" s="67" customFormat="1" ht="20.25" customHeight="1" x14ac:dyDescent="0.3">
      <c r="D4" s="69"/>
    </row>
    <row r="5" spans="1:8" s="67" customFormat="1" ht="5.25" customHeight="1" x14ac:dyDescent="0.3">
      <c r="D5" s="69"/>
    </row>
    <row r="6" spans="1:8" ht="23" x14ac:dyDescent="0.5">
      <c r="A6" s="77" t="s">
        <v>65</v>
      </c>
      <c r="B6" s="31" t="s">
        <v>0</v>
      </c>
      <c r="C6" s="80"/>
      <c r="D6" s="81"/>
      <c r="E6" s="82"/>
    </row>
    <row r="7" spans="1:8" x14ac:dyDescent="0.3">
      <c r="A7" s="30"/>
      <c r="B7" s="32" t="s">
        <v>1</v>
      </c>
      <c r="C7" s="80"/>
      <c r="D7" s="81"/>
      <c r="E7" s="82"/>
    </row>
    <row r="8" spans="1:8" x14ac:dyDescent="0.3">
      <c r="A8" s="30"/>
      <c r="B8" s="31" t="s">
        <v>2</v>
      </c>
      <c r="C8" s="80"/>
      <c r="D8" s="81"/>
      <c r="E8" s="82"/>
    </row>
    <row r="9" spans="1:8" x14ac:dyDescent="0.3">
      <c r="A9" s="30"/>
      <c r="B9" s="30"/>
      <c r="C9" s="30"/>
      <c r="D9" s="30"/>
      <c r="E9" s="30"/>
    </row>
    <row r="10" spans="1:8" ht="28" x14ac:dyDescent="0.5">
      <c r="A10" s="48"/>
      <c r="B10" s="49" t="s">
        <v>3</v>
      </c>
      <c r="C10" s="50" t="s">
        <v>4</v>
      </c>
      <c r="D10" s="50" t="s">
        <v>5</v>
      </c>
      <c r="E10" s="50" t="s">
        <v>6</v>
      </c>
      <c r="H10" s="77"/>
    </row>
    <row r="11" spans="1:8" ht="27.75" customHeight="1" x14ac:dyDescent="0.3">
      <c r="A11" s="33" t="s">
        <v>7</v>
      </c>
      <c r="B11" s="55">
        <v>3000000</v>
      </c>
      <c r="C11" s="34"/>
      <c r="D11" s="40" t="s">
        <v>8</v>
      </c>
      <c r="E11" s="70"/>
    </row>
    <row r="12" spans="1:8" ht="27.75" customHeight="1" x14ac:dyDescent="0.3">
      <c r="A12" s="33" t="s">
        <v>9</v>
      </c>
      <c r="B12" s="55">
        <v>2500000</v>
      </c>
      <c r="C12" s="34"/>
      <c r="D12" s="40" t="s">
        <v>10</v>
      </c>
      <c r="E12" s="70"/>
    </row>
    <row r="13" spans="1:8" ht="27.75" customHeight="1" x14ac:dyDescent="0.3">
      <c r="A13" s="45" t="s">
        <v>11</v>
      </c>
      <c r="B13" s="56">
        <f>B12/B11</f>
        <v>0.83333333333333337</v>
      </c>
      <c r="C13" s="46" t="str">
        <f>IFERROR((C12/C11),"")</f>
        <v/>
      </c>
      <c r="D13" s="47" t="s">
        <v>12</v>
      </c>
      <c r="E13" s="71"/>
    </row>
    <row r="14" spans="1:8" ht="42.75" customHeight="1" x14ac:dyDescent="0.3">
      <c r="A14" s="36" t="s">
        <v>60</v>
      </c>
      <c r="B14" s="55">
        <f>8000000</f>
        <v>8000000</v>
      </c>
      <c r="C14" s="37"/>
      <c r="D14" s="40" t="str">
        <f>IFERROR((C14*C13),"")</f>
        <v/>
      </c>
      <c r="E14" s="78" t="s">
        <v>63</v>
      </c>
      <c r="H14" s="60"/>
    </row>
    <row r="15" spans="1:8" ht="27.75" customHeight="1" x14ac:dyDescent="0.3">
      <c r="A15" s="36" t="s">
        <v>13</v>
      </c>
      <c r="B15" s="55">
        <v>1000000</v>
      </c>
      <c r="C15" s="37"/>
      <c r="D15" s="40" t="str">
        <f>IFERROR((C15*C13),"")</f>
        <v/>
      </c>
      <c r="E15" s="78"/>
    </row>
    <row r="16" spans="1:8" ht="41.25" customHeight="1" x14ac:dyDescent="0.3">
      <c r="A16" s="36" t="s">
        <v>14</v>
      </c>
      <c r="B16" s="55">
        <v>100000</v>
      </c>
      <c r="C16" s="37"/>
      <c r="D16" s="40">
        <f>C16</f>
        <v>0</v>
      </c>
      <c r="E16" s="78"/>
    </row>
    <row r="17" spans="1:5" ht="36" customHeight="1" x14ac:dyDescent="0.3">
      <c r="A17" s="36" t="s">
        <v>67</v>
      </c>
      <c r="B17" s="55">
        <v>50000</v>
      </c>
      <c r="C17" s="37"/>
      <c r="D17" s="40">
        <f>C17</f>
        <v>0</v>
      </c>
      <c r="E17" s="78" t="s">
        <v>63</v>
      </c>
    </row>
    <row r="18" spans="1:5" ht="42" customHeight="1" x14ac:dyDescent="0.3">
      <c r="A18" s="36" t="s">
        <v>15</v>
      </c>
      <c r="B18" s="55">
        <v>-500000</v>
      </c>
      <c r="C18" s="37"/>
      <c r="D18" s="40">
        <f>C18</f>
        <v>0</v>
      </c>
      <c r="E18" s="78" t="s">
        <v>59</v>
      </c>
    </row>
    <row r="19" spans="1:5" ht="27.75" customHeight="1" x14ac:dyDescent="0.3">
      <c r="A19" s="36" t="s">
        <v>16</v>
      </c>
      <c r="B19" s="55">
        <v>-200000</v>
      </c>
      <c r="C19" s="39">
        <v>-200000</v>
      </c>
      <c r="D19" s="40">
        <f>C19</f>
        <v>-200000</v>
      </c>
      <c r="E19" s="70"/>
    </row>
    <row r="20" spans="1:5" ht="27.75" customHeight="1" x14ac:dyDescent="0.3">
      <c r="A20" s="51" t="s">
        <v>17</v>
      </c>
      <c r="B20" s="57">
        <f>(((B14+B15+B18)*B13)+(B16+B19+B17))</f>
        <v>7033333.333333334</v>
      </c>
      <c r="C20" s="57">
        <f>SUM(C14:C19)</f>
        <v>-200000</v>
      </c>
      <c r="D20" s="52">
        <f>SUM(D14:D19)</f>
        <v>-200000</v>
      </c>
      <c r="E20" s="72"/>
    </row>
    <row r="21" spans="1:5" ht="27.75" customHeight="1" x14ac:dyDescent="0.3">
      <c r="A21" s="35" t="s">
        <v>18</v>
      </c>
      <c r="B21" s="58">
        <f>B20/B12</f>
        <v>2.8133333333333335</v>
      </c>
      <c r="C21" s="38" t="s">
        <v>19</v>
      </c>
      <c r="D21" s="53" t="str">
        <f>IFERROR(D20/C12,"")</f>
        <v/>
      </c>
      <c r="E21" s="73"/>
    </row>
    <row r="22" spans="1:5" ht="27.75" customHeight="1" x14ac:dyDescent="0.3">
      <c r="A22" s="33" t="s">
        <v>51</v>
      </c>
      <c r="B22" s="55">
        <v>1000000</v>
      </c>
      <c r="C22" s="61"/>
      <c r="D22" s="54"/>
      <c r="E22" s="74"/>
    </row>
    <row r="23" spans="1:5" x14ac:dyDescent="0.3">
      <c r="A23" s="30"/>
      <c r="B23" s="42"/>
      <c r="C23" s="42"/>
      <c r="D23" s="44"/>
      <c r="E23" s="30"/>
    </row>
    <row r="24" spans="1:5" x14ac:dyDescent="0.3">
      <c r="A24" s="41" t="s">
        <v>20</v>
      </c>
      <c r="B24" s="42"/>
      <c r="C24" s="42"/>
      <c r="D24" s="42"/>
      <c r="E24" s="43"/>
    </row>
    <row r="26" spans="1:5" x14ac:dyDescent="0.3">
      <c r="A26" s="79" t="s">
        <v>69</v>
      </c>
    </row>
  </sheetData>
  <mergeCells count="3">
    <mergeCell ref="C6:E6"/>
    <mergeCell ref="C7:E7"/>
    <mergeCell ref="C8:E8"/>
  </mergeCells>
  <pageMargins left="0.70866141732283472" right="0.70866141732283472" top="0.78740157480314965" bottom="0.78740157480314965" header="0.31496062992125984" footer="0.31496062992125984"/>
  <pageSetup paperSize="9" scale="71" orientation="portrait" r:id="rId1"/>
  <headerFooter>
    <oddFooter>&amp;R&amp;9Version 1.0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E37"/>
  <sheetViews>
    <sheetView zoomScaleNormal="100" zoomScaleSheetLayoutView="90" workbookViewId="0">
      <selection activeCell="B24" sqref="B24"/>
    </sheetView>
  </sheetViews>
  <sheetFormatPr baseColWidth="10" defaultColWidth="11" defaultRowHeight="14" x14ac:dyDescent="0.3"/>
  <cols>
    <col min="1" max="1" width="57.33203125" customWidth="1"/>
    <col min="2" max="2" width="14.25" customWidth="1"/>
    <col min="3" max="3" width="66.5" bestFit="1" customWidth="1"/>
    <col min="5" max="5" width="40.25" customWidth="1"/>
  </cols>
  <sheetData>
    <row r="1" spans="1:5" x14ac:dyDescent="0.3">
      <c r="C1" s="68" t="s">
        <v>56</v>
      </c>
    </row>
    <row r="2" spans="1:5" s="67" customFormat="1" ht="18.75" customHeight="1" x14ac:dyDescent="0.3">
      <c r="C2" s="75" t="s">
        <v>57</v>
      </c>
    </row>
    <row r="3" spans="1:5" s="67" customFormat="1" x14ac:dyDescent="0.3">
      <c r="C3" s="69" t="s">
        <v>58</v>
      </c>
    </row>
    <row r="4" spans="1:5" s="64" customFormat="1" ht="45.75" customHeight="1" x14ac:dyDescent="0.5">
      <c r="A4" s="65" t="s">
        <v>64</v>
      </c>
    </row>
    <row r="5" spans="1:5" s="64" customFormat="1" ht="46" x14ac:dyDescent="0.5">
      <c r="A5" s="76" t="s">
        <v>61</v>
      </c>
      <c r="B5" s="29" t="s">
        <v>52</v>
      </c>
    </row>
    <row r="6" spans="1:5" s="64" customFormat="1" ht="23" x14ac:dyDescent="0.5">
      <c r="A6" s="65" t="s">
        <v>53</v>
      </c>
      <c r="B6" s="29" t="s">
        <v>54</v>
      </c>
      <c r="C6" s="66"/>
    </row>
    <row r="8" spans="1:5" ht="18" x14ac:dyDescent="0.4">
      <c r="A8" s="22" t="s">
        <v>21</v>
      </c>
    </row>
    <row r="9" spans="1:5" x14ac:dyDescent="0.3">
      <c r="A9" s="4" t="s">
        <v>22</v>
      </c>
      <c r="B9" s="4">
        <v>18</v>
      </c>
      <c r="C9" t="s">
        <v>23</v>
      </c>
    </row>
    <row r="10" spans="1:5" x14ac:dyDescent="0.3">
      <c r="A10" s="4" t="s">
        <v>24</v>
      </c>
      <c r="B10" s="5">
        <v>0.02</v>
      </c>
      <c r="C10" t="s">
        <v>25</v>
      </c>
    </row>
    <row r="11" spans="1:5" x14ac:dyDescent="0.3">
      <c r="A11" s="4" t="s">
        <v>26</v>
      </c>
      <c r="B11" s="6">
        <v>50000</v>
      </c>
      <c r="C11" t="s">
        <v>27</v>
      </c>
    </row>
    <row r="12" spans="1:5" x14ac:dyDescent="0.3">
      <c r="B12" s="28"/>
      <c r="D12" s="9"/>
      <c r="E12" s="9"/>
    </row>
    <row r="13" spans="1:5" ht="18" x14ac:dyDescent="0.4">
      <c r="A13" s="23" t="s">
        <v>28</v>
      </c>
      <c r="B13" s="27"/>
      <c r="C13" s="7"/>
      <c r="D13" s="9"/>
      <c r="E13" s="9"/>
    </row>
    <row r="14" spans="1:5" ht="19.5" customHeight="1" x14ac:dyDescent="0.35">
      <c r="A14" s="24" t="s">
        <v>29</v>
      </c>
      <c r="B14" s="63"/>
      <c r="C14" s="10"/>
      <c r="D14" s="9"/>
      <c r="E14" s="9"/>
    </row>
    <row r="15" spans="1:5" x14ac:dyDescent="0.3">
      <c r="A15" s="11" t="s">
        <v>30</v>
      </c>
      <c r="B15" s="63">
        <f>'Calcolo substrato cap.'!D20</f>
        <v>-200000</v>
      </c>
      <c r="C15" s="17" t="s">
        <v>68</v>
      </c>
      <c r="D15" s="13"/>
      <c r="E15" s="9"/>
    </row>
    <row r="16" spans="1:5" x14ac:dyDescent="0.3">
      <c r="A16" s="11" t="s">
        <v>31</v>
      </c>
      <c r="B16" s="63">
        <f>'Calcolo substrato cap.'!C12</f>
        <v>0</v>
      </c>
      <c r="C16" s="10" t="s">
        <v>32</v>
      </c>
      <c r="D16" s="9"/>
      <c r="E16" s="9"/>
    </row>
    <row r="17" spans="1:5" x14ac:dyDescent="0.3">
      <c r="A17" s="11" t="s">
        <v>33</v>
      </c>
      <c r="B17" s="63">
        <f>'Calcolo substrato cap.'!C22</f>
        <v>0</v>
      </c>
      <c r="C17" s="10" t="s">
        <v>34</v>
      </c>
      <c r="D17" s="9"/>
      <c r="E17" s="9"/>
    </row>
    <row r="18" spans="1:5" ht="20.25" customHeight="1" x14ac:dyDescent="0.35">
      <c r="A18" s="24" t="s">
        <v>35</v>
      </c>
      <c r="B18" s="62"/>
      <c r="C18" s="10"/>
      <c r="D18" s="9"/>
      <c r="E18" s="9"/>
    </row>
    <row r="19" spans="1:5" x14ac:dyDescent="0.3">
      <c r="A19" s="11" t="s">
        <v>36</v>
      </c>
      <c r="B19" s="12"/>
      <c r="C19" s="17" t="s">
        <v>50</v>
      </c>
      <c r="D19" s="13"/>
      <c r="E19" s="9"/>
    </row>
    <row r="20" spans="1:5" x14ac:dyDescent="0.3">
      <c r="A20" s="25" t="s">
        <v>66</v>
      </c>
      <c r="B20" s="8"/>
      <c r="C20" s="10"/>
      <c r="D20" s="9"/>
      <c r="E20" s="9"/>
    </row>
    <row r="21" spans="1:5" ht="8.25" customHeight="1" x14ac:dyDescent="0.3">
      <c r="A21" s="14"/>
      <c r="B21" s="15"/>
      <c r="C21" s="16"/>
      <c r="D21" s="9"/>
      <c r="E21" s="9"/>
    </row>
    <row r="22" spans="1:5" x14ac:dyDescent="0.3">
      <c r="A22" s="9"/>
      <c r="B22" s="9"/>
      <c r="C22" s="9"/>
      <c r="D22" s="9"/>
      <c r="E22" s="9"/>
    </row>
    <row r="23" spans="1:5" ht="18" x14ac:dyDescent="0.4">
      <c r="A23" s="26" t="s">
        <v>37</v>
      </c>
      <c r="B23" s="1"/>
      <c r="D23" s="9"/>
      <c r="E23" s="9"/>
    </row>
    <row r="24" spans="1:5" x14ac:dyDescent="0.3">
      <c r="A24" t="s">
        <v>38</v>
      </c>
      <c r="B24" s="1">
        <v>0</v>
      </c>
      <c r="C24" t="s">
        <v>39</v>
      </c>
      <c r="D24" s="9"/>
      <c r="E24" s="9"/>
    </row>
    <row r="25" spans="1:5" x14ac:dyDescent="0.3">
      <c r="A25" t="s">
        <v>40</v>
      </c>
      <c r="B25" s="1">
        <f>IF((B15-B24)&gt;0,B15-B24,0)</f>
        <v>0</v>
      </c>
      <c r="C25" t="s">
        <v>41</v>
      </c>
      <c r="D25" s="9"/>
      <c r="E25" s="9"/>
    </row>
    <row r="26" spans="1:5" x14ac:dyDescent="0.3">
      <c r="A26" s="2" t="s">
        <v>42</v>
      </c>
      <c r="B26" s="3">
        <f>B25/4</f>
        <v>0</v>
      </c>
      <c r="C26" s="59"/>
    </row>
    <row r="28" spans="1:5" x14ac:dyDescent="0.3">
      <c r="A28" t="s">
        <v>43</v>
      </c>
      <c r="B28" s="1">
        <f>B19</f>
        <v>0</v>
      </c>
    </row>
    <row r="29" spans="1:5" x14ac:dyDescent="0.3">
      <c r="A29" t="s">
        <v>44</v>
      </c>
      <c r="B29" s="1">
        <f>IF((B16*B10)&gt;B11,B16*B10,(MIN(B11,B19)))</f>
        <v>50000</v>
      </c>
      <c r="C29" t="s">
        <v>45</v>
      </c>
    </row>
    <row r="30" spans="1:5" x14ac:dyDescent="0.3">
      <c r="A30" s="2" t="s">
        <v>46</v>
      </c>
      <c r="B30" s="3">
        <f>IF(B28-B29&gt;0,B28-B29,0)</f>
        <v>0</v>
      </c>
    </row>
    <row r="31" spans="1:5" ht="7.5" customHeight="1" x14ac:dyDescent="0.3"/>
    <row r="32" spans="1:5" x14ac:dyDescent="0.3">
      <c r="A32" s="2" t="s">
        <v>47</v>
      </c>
      <c r="B32" s="3">
        <f>B26+B30</f>
        <v>0</v>
      </c>
    </row>
    <row r="34" spans="1:2" ht="17.25" customHeight="1" x14ac:dyDescent="0.3">
      <c r="A34" s="18" t="s">
        <v>48</v>
      </c>
      <c r="B34" s="19">
        <f>B17</f>
        <v>0</v>
      </c>
    </row>
    <row r="35" spans="1:2" ht="22.5" customHeight="1" x14ac:dyDescent="0.3">
      <c r="A35" s="20" t="s">
        <v>49</v>
      </c>
      <c r="B35" s="21">
        <f>IF(B32&gt;B17,0,B17-B32)</f>
        <v>0</v>
      </c>
    </row>
    <row r="37" spans="1:2" x14ac:dyDescent="0.3">
      <c r="A37" s="79" t="s">
        <v>69</v>
      </c>
    </row>
  </sheetData>
  <pageMargins left="0.70866141732283472" right="0.70866141732283472" top="0.78740157480314965" bottom="0.78740157480314965" header="0.31496062992125984" footer="0.31496062992125984"/>
  <pageSetup paperSize="9" scale="79" orientation="landscape" r:id="rId1"/>
  <headerFooter>
    <oddFooter>&amp;R&amp;9Version 1.0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Allegati 4_5_V1.1_Calcolo della capacità di prestazione propria_modello"/>
    <f:field ref="objsubject" par="" edit="true" text=""/>
    <f:field ref="objcreatedby" par="" text="Vonlanthen, Adrian, Voa, BSV"/>
    <f:field ref="objcreatedat" par="" text="28.01.2019 07:20:46"/>
    <f:field ref="objchangedby" par="" text="Lang-Maurer, Eva, Lae, BSV"/>
    <f:field ref="objmodifiedat" par="" text="28.03.2019 15:33:50"/>
    <f:field ref="doc_FSCFOLIO_1_1001_FieldDocumentNumber" par="" text=""/>
    <f:field ref="doc_FSCFOLIO_1_1001_FieldSubject" par="" edit="true" text=""/>
    <f:field ref="FSCFOLIO_1_1001_FieldCurrentUser" par="" text="Sonja Richei"/>
    <f:field ref="CCAPRECONFIG_15_1001_Objektname" par="" edit="true" text="Allegati 4_5_V1.1_Calcolo della capacità di prestazione propria_modello"/>
    <f:field ref="CHPRECONFIG_1_1001_Objektname" par="" edit="true" text="Allegati 4_5_V1.1_Calcolo della capacità di prestazione propria_modello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EDICFG_15_1700_Postfach" par="" text=""/>
    <f:field ref="EDICFG_15_1700_Land" par="" text=""/>
    <f:field ref="EDICFG_15_1700_EMail" par="" text=""/>
    <f:field ref="EDICFG_15_1700_Firma" par="" text=""/>
    <f:field ref="EDICFG_15_1700_ZustellungAm" par="" text=""/>
    <f:field ref="EDICFG_15_1700_AnredePartner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HPRECONFIG_1_1001_Anrede" text="Anrede"/>
    <f:field ref="EDICFG_15_1700_AnredePartner" text="Anrede Partner"/>
    <f:field ref="EDICFG_15_1700_EMail" text="E-Mail"/>
    <f:field ref="EDICFG_15_1700_Firma" text="Firma"/>
    <f:field ref="EDICFG_15_1700_Land" text="Land"/>
    <f:field ref="CHPRECONFIG_1_1001_Nachname" text="Nachname"/>
    <f:field ref="CHPRECONFIG_1_1001_Ort" text="Ort"/>
    <f:field ref="EDICFG_15_1700_Postfach" text="Postfach"/>
    <f:field ref="CHPRECONFIG_1_1001_Postleitzahl" text="Postleitzahl"/>
    <f:field ref="CHPRECONFIG_1_1001_Strasse" text="Strasse"/>
    <f:field ref="CHPRECONFIG_1_1001_Titel" text="Titel"/>
    <f:field ref="CHPRECONFIG_1_1001_Vorname" text="Vorname"/>
    <f:field ref="EDICFG_15_1700_ZustellungAm" text="Zustellung Am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B0B2AB57440443AB04BAFCDACF1EF6" ma:contentTypeVersion="30" ma:contentTypeDescription="Ein neues Dokument erstellen." ma:contentTypeScope="" ma:versionID="65c18db63ca6c147731dc244607550e1">
  <xsd:schema xmlns:xsd="http://www.w3.org/2001/XMLSchema" xmlns:xs="http://www.w3.org/2001/XMLSchema" xmlns:p="http://schemas.microsoft.com/office/2006/metadata/properties" xmlns:ns1="a88f3e11-806f-455b-a3b3-6a1b2c434eb2" xmlns:ns3="3c287e8c-5561-43b0-a4ad-fc7d6aa86c89" xmlns:ns4="6281901a-978b-464a-a06e-9e57d52fd2ec" xmlns:ns5="http://schemas.microsoft.com/sharepoint/v4" targetNamespace="http://schemas.microsoft.com/office/2006/metadata/properties" ma:root="true" ma:fieldsID="e62de65f195306e6638918f12a288034" ns1:_="" ns3:_="" ns4:_="" ns5:_="">
    <xsd:import namespace="a88f3e11-806f-455b-a3b3-6a1b2c434eb2"/>
    <xsd:import namespace="3c287e8c-5561-43b0-a4ad-fc7d6aa86c89"/>
    <xsd:import namespace="6281901a-978b-464a-a06e-9e57d52fd2ec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1:VersionNr"/>
                <xsd:element ref="ns1:IsLastVersion" minOccurs="0"/>
                <xsd:element ref="ns1:DocumentLanguage"/>
                <xsd:element ref="ns1:Published" minOccurs="0"/>
                <xsd:element ref="ns1:PublishFrom"/>
                <xsd:element ref="ns1:PublishTo" minOccurs="0"/>
                <xsd:element ref="ns1:DocumentNr" minOccurs="0"/>
                <xsd:element ref="ns1:DocumentAbstract" minOccurs="0"/>
                <xsd:element ref="ns1:DocumentId" minOccurs="0"/>
                <xsd:element ref="ns4:SharedWithUsers" minOccurs="0"/>
                <xsd:element ref="ns5:IconOverlay" minOccurs="0"/>
                <xsd:element ref="ns3:SortMode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8f3e11-806f-455b-a3b3-6a1b2c434eb2" elementFormDefault="qualified">
    <xsd:import namespace="http://schemas.microsoft.com/office/2006/documentManagement/types"/>
    <xsd:import namespace="http://schemas.microsoft.com/office/infopath/2007/PartnerControls"/>
    <xsd:element name="VersionNr" ma:index="0" ma:displayName="Versions-Nr" ma:decimals="0" ma:internalName="VersionNr" ma:percentage="FALSE">
      <xsd:simpleType>
        <xsd:restriction base="dms:Number">
          <xsd:minInclusive value="1"/>
        </xsd:restriction>
      </xsd:simpleType>
    </xsd:element>
    <xsd:element name="IsLastVersion" ma:index="1" nillable="true" ma:displayName="Ist aktuelle Version" ma:default="1" ma:description="Wenn angekreuzt, wird dieses Dokument auf der Webseite als aktuellste Version gekennzeichnet" ma:internalName="IsLastVersion">
      <xsd:simpleType>
        <xsd:restriction base="dms:Boolean"/>
      </xsd:simpleType>
    </xsd:element>
    <xsd:element name="DocumentLanguage" ma:index="2" ma:displayName="Sprache" ma:format="Dropdown" ma:indexed="true" ma:internalName="DocumentLanguage">
      <xsd:simpleType>
        <xsd:restriction base="dms:Choice">
          <xsd:enumeration value="de"/>
          <xsd:enumeration value="fr"/>
          <xsd:enumeration value="it"/>
        </xsd:restriction>
      </xsd:simpleType>
    </xsd:element>
    <xsd:element name="Published" ma:index="3" nillable="true" ma:displayName="Veröffentlicht" ma:default="0" ma:description="Wenn veröffentlicht angekreuzt, wird dieses Dokument auf der Webseite sichtbar sein." ma:internalName="Published">
      <xsd:simpleType>
        <xsd:restriction base="dms:Boolean"/>
      </xsd:simpleType>
    </xsd:element>
    <xsd:element name="PublishFrom" ma:index="4" ma:displayName="Veröffentlicht per" ma:description="Datum ab wann dieses Dokument veröffentlicht wurde/wird" ma:format="DateOnly" ma:internalName="PublishFrom">
      <xsd:simpleType>
        <xsd:restriction base="dms:DateTime"/>
      </xsd:simpleType>
    </xsd:element>
    <xsd:element name="PublishTo" ma:index="5" nillable="true" ma:displayName="Veröffentlicht bis (veraltet)" ma:format="DateOnly" ma:hidden="true" ma:internalName="PublishTo" ma:readOnly="false">
      <xsd:simpleType>
        <xsd:restriction base="dms:DateTime"/>
      </xsd:simpleType>
    </xsd:element>
    <xsd:element name="DocumentNr" ma:index="6" nillable="true" ma:displayName="Dokument Nummer" ma:internalName="DocumentNr">
      <xsd:simpleType>
        <xsd:restriction base="dms:Text">
          <xsd:maxLength value="255"/>
        </xsd:restriction>
      </xsd:simpleType>
    </xsd:element>
    <xsd:element name="DocumentAbstract" ma:index="8" nillable="true" ma:displayName="Zusammenfassung" ma:internalName="DocumentAbstract">
      <xsd:simpleType>
        <xsd:restriction base="dms:Note">
          <xsd:maxLength value="255"/>
        </xsd:restriction>
      </xsd:simpleType>
    </xsd:element>
    <xsd:element name="DocumentId" ma:index="17" nillable="true" ma:displayName="Dokument ID (veraltet)" ma:decimals="0" ma:hidden="true" ma:internalName="DocumentId" ma:readOnly="false" ma:percentage="FALSE">
      <xsd:simpleType>
        <xsd:restriction base="dms:Number"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87e8c-5561-43b0-a4ad-fc7d6aa86c89" elementFormDefault="qualified">
    <xsd:import namespace="http://schemas.microsoft.com/office/2006/documentManagement/types"/>
    <xsd:import namespace="http://schemas.microsoft.com/office/infopath/2007/PartnerControls"/>
    <xsd:element name="SortMode" ma:index="20" nillable="true" ma:displayName="Sortierung" ma:format="Dropdown" ma:internalName="SortMode">
      <xsd:simpleType>
        <xsd:restriction base="dms:Choice">
          <xsd:enumeration value="Titel A-Z"/>
          <xsd:enumeration value="Titel Z-A"/>
          <xsd:enumeration value="Manuelle Sortierung 0-X (sortkey)"/>
          <xsd:enumeration value="Manuelle Sortierung X-0 (sortkey)"/>
          <xsd:enumeration value="Publizierungsdatum absteigend"/>
          <xsd:enumeration value="Publizierungsdatum aufsteigend"/>
          <xsd:enumeration value="-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81901a-978b-464a-a06e-9e57d52fd2e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9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Inhaltstyp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Nr xmlns="a88f3e11-806f-455b-a3b3-6a1b2c434eb2">1</VersionNr>
    <DocumentId xmlns="a88f3e11-806f-455b-a3b3-6a1b2c434eb2" xsi:nil="true"/>
    <Published xmlns="a88f3e11-806f-455b-a3b3-6a1b2c434eb2">true</Published>
    <DocumentAbstract xmlns="a88f3e11-806f-455b-a3b3-6a1b2c434eb2" xsi:nil="true"/>
    <PublishFrom xmlns="a88f3e11-806f-455b-a3b3-6a1b2c434eb2">2023-05-04T22:00:00+00:00</PublishFrom>
    <DocumentNr xmlns="a88f3e11-806f-455b-a3b3-6a1b2c434eb2" xsi:nil="true"/>
    <IconOverlay xmlns="http://schemas.microsoft.com/sharepoint/v4" xsi:nil="true"/>
    <DocumentLanguage xmlns="a88f3e11-806f-455b-a3b3-6a1b2c434eb2">it</DocumentLanguage>
    <PublishTo xmlns="a88f3e11-806f-455b-a3b3-6a1b2c434eb2" xsi:nil="true"/>
    <SortMode xmlns="3c287e8c-5561-43b0-a4ad-fc7d6aa86c89" xsi:nil="true"/>
    <IsLastVersion xmlns="a88f3e11-806f-455b-a3b3-6a1b2c434eb2">true</IsLastVersion>
  </documentManagement>
</p:properties>
</file>

<file path=customXml/itemProps1.xml><?xml version="1.0" encoding="utf-8"?>
<ds:datastoreItem xmlns:ds="http://schemas.openxmlformats.org/officeDocument/2006/customXml" ds:itemID="{4E8A9591-F074-446B-902F-511FF79C122F}"/>
</file>

<file path=customXml/itemProps2.xml><?xml version="1.0" encoding="utf-8"?>
<ds:datastoreItem xmlns:ds="http://schemas.openxmlformats.org/officeDocument/2006/customXml" ds:itemID="{C62709C7-0F4F-40A2-BE95-4F0E5DFD6765}"/>
</file>

<file path=customXml/itemProps3.xml><?xml version="1.0" encoding="utf-8"?>
<ds:datastoreItem xmlns:ds="http://schemas.openxmlformats.org/officeDocument/2006/customXml" ds:itemID="{B1036E9A-73BA-4AC0-842D-C25DC20142E0}"/>
</file>

<file path=customXml/itemProps4.xml><?xml version="1.0" encoding="utf-8"?>
<ds:datastoreItem xmlns:ds="http://schemas.openxmlformats.org/officeDocument/2006/customXml" ds:itemID="{583E9920-C6CD-4760-A68B-FC44C38F7F3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Schema</vt:lpstr>
      <vt:lpstr>Calcolo substrato cap.</vt:lpstr>
      <vt:lpstr>Calc. cap. prest. propria</vt:lpstr>
      <vt:lpstr>'Calc. cap. prest. propria'!Druckbereich</vt:lpstr>
      <vt:lpstr>'Calcolo substrato cap.'!Druckbereich</vt:lpstr>
      <vt:lpstr>Schema!Druckbereich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Allegati 4_5 Versione 1.1 CSOAA 2024 - 2027: Calcolo della capacità di prestazione propria</dc:title>
  <dc:creator>Bhend Thomas BSV</dc:creator>
  <cp:lastModifiedBy>Vonlanthen Adrian BSV</cp:lastModifiedBy>
  <cp:lastPrinted>2023-02-27T12:29:03Z</cp:lastPrinted>
  <dcterms:created xsi:type="dcterms:W3CDTF">2018-11-21T09:18:21Z</dcterms:created>
  <dcterms:modified xsi:type="dcterms:W3CDTF">2023-05-01T14:09:27Z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BSVTEMPL@102.1950:FileRespAmtstitel">
    <vt:lpwstr/>
  </property>
  <property fmtid="{D5CDD505-2E9C-101B-9397-08002B2CF9AE}" pid="3" name="FSC#BSVTEMPL@102.1950:FileRespAmtstitel_F">
    <vt:lpwstr/>
  </property>
  <property fmtid="{D5CDD505-2E9C-101B-9397-08002B2CF9AE}" pid="4" name="FSC#BSVTEMPL@102.1950:FileRespAmtstitel_I">
    <vt:lpwstr/>
  </property>
  <property fmtid="{D5CDD505-2E9C-101B-9397-08002B2CF9AE}" pid="5" name="FSC#BSVTEMPL@102.1950:FileRespAmtstitel_E">
    <vt:lpwstr/>
  </property>
  <property fmtid="{D5CDD505-2E9C-101B-9397-08002B2CF9AE}" pid="6" name="FSC#BSVTEMPL@102.1950:AssignmentName">
    <vt:lpwstr/>
  </property>
  <property fmtid="{D5CDD505-2E9C-101B-9397-08002B2CF9AE}" pid="7" name="FSC#BSVTEMPL@102.1950:BSVShortsign">
    <vt:lpwstr/>
  </property>
  <property fmtid="{D5CDD505-2E9C-101B-9397-08002B2CF9AE}" pid="8" name="FSC#BSVTEMPL@102.1950:DocumentID">
    <vt:lpwstr>819</vt:lpwstr>
  </property>
  <property fmtid="{D5CDD505-2E9C-101B-9397-08002B2CF9AE}" pid="9" name="FSC#BSVTEMPL@102.1950:Dossierref">
    <vt:lpwstr>342.9-00031</vt:lpwstr>
  </property>
  <property fmtid="{D5CDD505-2E9C-101B-9397-08002B2CF9AE}" pid="10" name="FSC#BSVTEMPL@102.1950:Oursign">
    <vt:lpwstr>342.9-00031 10.01.2019</vt:lpwstr>
  </property>
  <property fmtid="{D5CDD505-2E9C-101B-9397-08002B2CF9AE}" pid="11" name="FSC#BSVTEMPL@102.1950:EmpfName">
    <vt:lpwstr/>
  </property>
  <property fmtid="{D5CDD505-2E9C-101B-9397-08002B2CF9AE}" pid="12" name="FSC#BSVTEMPL@102.1950:EmpfOrt">
    <vt:lpwstr/>
  </property>
  <property fmtid="{D5CDD505-2E9C-101B-9397-08002B2CF9AE}" pid="13" name="FSC#BSVTEMPL@102.1950:EmpfPLZ">
    <vt:lpwstr/>
  </property>
  <property fmtid="{D5CDD505-2E9C-101B-9397-08002B2CF9AE}" pid="14" name="FSC#BSVTEMPL@102.1950:EmpfStrasse">
    <vt:lpwstr/>
  </property>
  <property fmtid="{D5CDD505-2E9C-101B-9397-08002B2CF9AE}" pid="15" name="FSC#BSVTEMPL@102.1950:FileRespEmail">
    <vt:lpwstr/>
  </property>
  <property fmtid="{D5CDD505-2E9C-101B-9397-08002B2CF9AE}" pid="16" name="FSC#BSVTEMPL@102.1950:FileRespFax">
    <vt:lpwstr/>
  </property>
  <property fmtid="{D5CDD505-2E9C-101B-9397-08002B2CF9AE}" pid="17" name="FSC#BSVTEMPL@102.1950:FileRespHome">
    <vt:lpwstr/>
  </property>
  <property fmtid="{D5CDD505-2E9C-101B-9397-08002B2CF9AE}" pid="18" name="FSC#BSVTEMPL@102.1950:FileRespStreet">
    <vt:lpwstr/>
  </property>
  <property fmtid="{D5CDD505-2E9C-101B-9397-08002B2CF9AE}" pid="19" name="FSC#BSVTEMPL@102.1950:FileRespTel">
    <vt:lpwstr/>
  </property>
  <property fmtid="{D5CDD505-2E9C-101B-9397-08002B2CF9AE}" pid="20" name="FSC#BSVTEMPL@102.1950:FileRespZipCode">
    <vt:lpwstr/>
  </property>
  <property fmtid="{D5CDD505-2E9C-101B-9397-08002B2CF9AE}" pid="21" name="FSC#BSVTEMPL@102.1950:NameFileResponsible">
    <vt:lpwstr/>
  </property>
  <property fmtid="{D5CDD505-2E9C-101B-9397-08002B2CF9AE}" pid="22" name="FSC#BSVTEMPL@102.1950:Shortsign">
    <vt:lpwstr/>
  </property>
  <property fmtid="{D5CDD505-2E9C-101B-9397-08002B2CF9AE}" pid="23" name="FSC#BSVTEMPL@102.1950:UserFunction">
    <vt:lpwstr/>
  </property>
  <property fmtid="{D5CDD505-2E9C-101B-9397-08002B2CF9AE}" pid="24" name="FSC#BSVTEMPL@102.1950:VornameNameFileResponsible">
    <vt:lpwstr/>
  </property>
  <property fmtid="{D5CDD505-2E9C-101B-9397-08002B2CF9AE}" pid="25" name="FSC#BSVTEMPL@102.1950:FileResponsible">
    <vt:lpwstr/>
  </property>
  <property fmtid="{D5CDD505-2E9C-101B-9397-08002B2CF9AE}" pid="26" name="FSC#BSVTEMPL@102.1950:FileRespOrg">
    <vt:lpwstr>Geschäftsfeld Invalidenversicherung, BSV</vt:lpwstr>
  </property>
  <property fmtid="{D5CDD505-2E9C-101B-9397-08002B2CF9AE}" pid="27" name="FSC#BSVTEMPL@102.1950:FileRespOrgHome">
    <vt:lpwstr>Bern</vt:lpwstr>
  </property>
  <property fmtid="{D5CDD505-2E9C-101B-9397-08002B2CF9AE}" pid="28" name="FSC#BSVTEMPL@102.1950:FileRespOrgStreet">
    <vt:lpwstr>Effingerstrasse 20</vt:lpwstr>
  </property>
  <property fmtid="{D5CDD505-2E9C-101B-9397-08002B2CF9AE}" pid="29" name="FSC#BSVTEMPL@102.1950:FileRespOrgZipCode">
    <vt:lpwstr>3003</vt:lpwstr>
  </property>
  <property fmtid="{D5CDD505-2E9C-101B-9397-08002B2CF9AE}" pid="30" name="FSC#BSVTEMPL@102.1950:FileRespOU">
    <vt:lpwstr>Geschäftsfeld Invalidenversicherung</vt:lpwstr>
  </property>
  <property fmtid="{D5CDD505-2E9C-101B-9397-08002B2CF9AE}" pid="31" name="FSC#BSVTEMPL@102.1950:Registrierdatum">
    <vt:lpwstr/>
  </property>
  <property fmtid="{D5CDD505-2E9C-101B-9397-08002B2CF9AE}" pid="32" name="FSC#BSVTEMPL@102.1950:RegPlanPos">
    <vt:lpwstr/>
  </property>
  <property fmtid="{D5CDD505-2E9C-101B-9397-08002B2CF9AE}" pid="33" name="FSC#BSVTEMPL@102.1950:ShortsignCreate">
    <vt:lpwstr>Voa</vt:lpwstr>
  </property>
  <property fmtid="{D5CDD505-2E9C-101B-9397-08002B2CF9AE}" pid="34" name="FSC#BSVTEMPL@102.1950:SubjectSubFile">
    <vt:lpwstr>Vorlage_Berechnungsbeispiel Subsidiarität Art. 74 IVG_2020-23_Voa</vt:lpwstr>
  </property>
  <property fmtid="{D5CDD505-2E9C-101B-9397-08002B2CF9AE}" pid="35" name="FSC#BSVTEMPL@102.1950:SubjectDocument">
    <vt:lpwstr/>
  </property>
  <property fmtid="{D5CDD505-2E9C-101B-9397-08002B2CF9AE}" pid="36" name="FSC#BSVTEMPL@102.1950:TitleDossier">
    <vt:lpwstr>Hilfsdateien Art. 74</vt:lpwstr>
  </property>
  <property fmtid="{D5CDD505-2E9C-101B-9397-08002B2CF9AE}" pid="37" name="FSC#BSVTEMPL@102.1950:ZusendungAm">
    <vt:lpwstr/>
  </property>
  <property fmtid="{D5CDD505-2E9C-101B-9397-08002B2CF9AE}" pid="38" name="FSC#EDICFG@15.1700:DossierrefSubFile">
    <vt:lpwstr>342.9-00031/00002/00002/00005/00007/00010</vt:lpwstr>
  </property>
  <property fmtid="{D5CDD505-2E9C-101B-9397-08002B2CF9AE}" pid="39" name="FSC#EDICFG@15.1700:UniqueSubFileNumber">
    <vt:lpwstr>2019210-0819</vt:lpwstr>
  </property>
  <property fmtid="{D5CDD505-2E9C-101B-9397-08002B2CF9AE}" pid="40" name="FSC#BSVTEMPL@102.1950:DocumentIDEnhanced">
    <vt:lpwstr>342.9-00031 10.01.2019 Doknr: 819</vt:lpwstr>
  </property>
  <property fmtid="{D5CDD505-2E9C-101B-9397-08002B2CF9AE}" pid="41" name="FSC#EDICFG@15.1700:FileRespInitials">
    <vt:lpwstr/>
  </property>
  <property fmtid="{D5CDD505-2E9C-101B-9397-08002B2CF9AE}" pid="42" name="FSC#EDICFG@15.1700:FileRespOrgD">
    <vt:lpwstr>Geschäftsfeld Invalidenversicherung</vt:lpwstr>
  </property>
  <property fmtid="{D5CDD505-2E9C-101B-9397-08002B2CF9AE}" pid="43" name="FSC#EDICFG@15.1700:FileRespOrgF">
    <vt:lpwstr>Domaine Assurance-invalidité</vt:lpwstr>
  </property>
  <property fmtid="{D5CDD505-2E9C-101B-9397-08002B2CF9AE}" pid="44" name="FSC#EDICFG@15.1700:FileRespOrgE">
    <vt:lpwstr>Geschäftsfeld Invalidenversicherung-E</vt:lpwstr>
  </property>
  <property fmtid="{D5CDD505-2E9C-101B-9397-08002B2CF9AE}" pid="45" name="FSC#EDICFG@15.1700:FileRespOrgI">
    <vt:lpwstr>Ambito Assicurazione invalidità</vt:lpwstr>
  </property>
  <property fmtid="{D5CDD505-2E9C-101B-9397-08002B2CF9AE}" pid="46" name="FSC#EDICFG@15.1700:FileResponsibleSalutation">
    <vt:lpwstr/>
  </property>
  <property fmtid="{D5CDD505-2E9C-101B-9397-08002B2CF9AE}" pid="47" name="FSC#EDICFG@15.1700:SignerLeft">
    <vt:lpwstr/>
  </property>
  <property fmtid="{D5CDD505-2E9C-101B-9397-08002B2CF9AE}" pid="48" name="FSC#EDICFG@15.1700:SignerLeftFunction">
    <vt:lpwstr/>
  </property>
  <property fmtid="{D5CDD505-2E9C-101B-9397-08002B2CF9AE}" pid="49" name="FSC#EDICFG@15.1700:SignerRight">
    <vt:lpwstr/>
  </property>
  <property fmtid="{D5CDD505-2E9C-101B-9397-08002B2CF9AE}" pid="50" name="FSC#EDICFG@15.1700:SignerRightFunction">
    <vt:lpwstr/>
  </property>
  <property fmtid="{D5CDD505-2E9C-101B-9397-08002B2CF9AE}" pid="51" name="FSC#COOELAK@1.1001:Subject">
    <vt:lpwstr/>
  </property>
  <property fmtid="{D5CDD505-2E9C-101B-9397-08002B2CF9AE}" pid="52" name="FSC#COOELAK@1.1001:FileReference">
    <vt:lpwstr/>
  </property>
  <property fmtid="{D5CDD505-2E9C-101B-9397-08002B2CF9AE}" pid="53" name="FSC#COOELAK@1.1001:FileRefYear">
    <vt:lpwstr>2016</vt:lpwstr>
  </property>
  <property fmtid="{D5CDD505-2E9C-101B-9397-08002B2CF9AE}" pid="54" name="FSC#COOELAK@1.1001:FileRefOrdinal">
    <vt:lpwstr>31</vt:lpwstr>
  </property>
  <property fmtid="{D5CDD505-2E9C-101B-9397-08002B2CF9AE}" pid="55" name="FSC#COOELAK@1.1001:FileRefOU">
    <vt:lpwstr/>
  </property>
  <property fmtid="{D5CDD505-2E9C-101B-9397-08002B2CF9AE}" pid="56" name="FSC#COOELAK@1.1001:Organization">
    <vt:lpwstr/>
  </property>
  <property fmtid="{D5CDD505-2E9C-101B-9397-08002B2CF9AE}" pid="57" name="FSC#COOELAK@1.1001:Owner">
    <vt:lpwstr>Vonlanthen Adrian</vt:lpwstr>
  </property>
  <property fmtid="{D5CDD505-2E9C-101B-9397-08002B2CF9AE}" pid="58" name="FSC#COOELAK@1.1001:OwnerExtension">
    <vt:lpwstr>+41 58 462 92 31</vt:lpwstr>
  </property>
  <property fmtid="{D5CDD505-2E9C-101B-9397-08002B2CF9AE}" pid="59" name="FSC#COOELAK@1.1001:OwnerFaxExtension">
    <vt:lpwstr>+41 58 462 37 15</vt:lpwstr>
  </property>
  <property fmtid="{D5CDD505-2E9C-101B-9397-08002B2CF9AE}" pid="60" name="FSC#COOELAK@1.1001:DispatchedBy">
    <vt:lpwstr/>
  </property>
  <property fmtid="{D5CDD505-2E9C-101B-9397-08002B2CF9AE}" pid="61" name="FSC#COOELAK@1.1001:DispatchedAt">
    <vt:lpwstr/>
  </property>
  <property fmtid="{D5CDD505-2E9C-101B-9397-08002B2CF9AE}" pid="62" name="FSC#COOELAK@1.1001:ApprovedBy">
    <vt:lpwstr/>
  </property>
  <property fmtid="{D5CDD505-2E9C-101B-9397-08002B2CF9AE}" pid="63" name="FSC#COOELAK@1.1001:ApprovedAt">
    <vt:lpwstr/>
  </property>
  <property fmtid="{D5CDD505-2E9C-101B-9397-08002B2CF9AE}" pid="64" name="FSC#COOELAK@1.1001:Department">
    <vt:lpwstr>Bereich Controlling, Ressourcen, Subventionen, BSV</vt:lpwstr>
  </property>
  <property fmtid="{D5CDD505-2E9C-101B-9397-08002B2CF9AE}" pid="65" name="FSC#COOELAK@1.1001:CreatedAt">
    <vt:lpwstr>28.01.2019</vt:lpwstr>
  </property>
  <property fmtid="{D5CDD505-2E9C-101B-9397-08002B2CF9AE}" pid="66" name="FSC#COOELAK@1.1001:OU">
    <vt:lpwstr>Geschäftsfeld Invalidenversicherung, BSV</vt:lpwstr>
  </property>
  <property fmtid="{D5CDD505-2E9C-101B-9397-08002B2CF9AE}" pid="67" name="FSC#COOELAK@1.1001:Priority">
    <vt:lpwstr> ()</vt:lpwstr>
  </property>
  <property fmtid="{D5CDD505-2E9C-101B-9397-08002B2CF9AE}" pid="68" name="FSC#COOELAK@1.1001:ObjBarCode">
    <vt:lpwstr>*COO.2063.100.4.2177400*</vt:lpwstr>
  </property>
  <property fmtid="{D5CDD505-2E9C-101B-9397-08002B2CF9AE}" pid="69" name="FSC#COOELAK@1.1001:RefBarCode">
    <vt:lpwstr>*COO.2063.100.4.2164038*</vt:lpwstr>
  </property>
  <property fmtid="{D5CDD505-2E9C-101B-9397-08002B2CF9AE}" pid="70" name="FSC#COOELAK@1.1001:FileRefBarCode">
    <vt:lpwstr>*342.9-00031*</vt:lpwstr>
  </property>
  <property fmtid="{D5CDD505-2E9C-101B-9397-08002B2CF9AE}" pid="71" name="FSC#COOELAK@1.1001:ExternalRef">
    <vt:lpwstr/>
  </property>
  <property fmtid="{D5CDD505-2E9C-101B-9397-08002B2CF9AE}" pid="72" name="FSC#COOELAK@1.1001:IncomingNumber">
    <vt:lpwstr/>
  </property>
  <property fmtid="{D5CDD505-2E9C-101B-9397-08002B2CF9AE}" pid="73" name="FSC#COOELAK@1.1001:IncomingSubject">
    <vt:lpwstr/>
  </property>
  <property fmtid="{D5CDD505-2E9C-101B-9397-08002B2CF9AE}" pid="74" name="FSC#COOELAK@1.1001:ProcessResponsible">
    <vt:lpwstr/>
  </property>
  <property fmtid="{D5CDD505-2E9C-101B-9397-08002B2CF9AE}" pid="75" name="FSC#COOELAK@1.1001:ProcessResponsiblePhone">
    <vt:lpwstr/>
  </property>
  <property fmtid="{D5CDD505-2E9C-101B-9397-08002B2CF9AE}" pid="76" name="FSC#COOELAK@1.1001:ProcessResponsibleMail">
    <vt:lpwstr/>
  </property>
  <property fmtid="{D5CDD505-2E9C-101B-9397-08002B2CF9AE}" pid="77" name="FSC#COOELAK@1.1001:ProcessResponsibleFax">
    <vt:lpwstr/>
  </property>
  <property fmtid="{D5CDD505-2E9C-101B-9397-08002B2CF9AE}" pid="78" name="FSC#COOELAK@1.1001:ApproverFirstName">
    <vt:lpwstr/>
  </property>
  <property fmtid="{D5CDD505-2E9C-101B-9397-08002B2CF9AE}" pid="79" name="FSC#COOELAK@1.1001:ApproverSurName">
    <vt:lpwstr/>
  </property>
  <property fmtid="{D5CDD505-2E9C-101B-9397-08002B2CF9AE}" pid="80" name="FSC#COOELAK@1.1001:ApproverTitle">
    <vt:lpwstr/>
  </property>
  <property fmtid="{D5CDD505-2E9C-101B-9397-08002B2CF9AE}" pid="81" name="FSC#COOELAK@1.1001:ExternalDate">
    <vt:lpwstr/>
  </property>
  <property fmtid="{D5CDD505-2E9C-101B-9397-08002B2CF9AE}" pid="82" name="FSC#COOELAK@1.1001:SettlementApprovedAt">
    <vt:lpwstr/>
  </property>
  <property fmtid="{D5CDD505-2E9C-101B-9397-08002B2CF9AE}" pid="83" name="FSC#COOELAK@1.1001:BaseNumber">
    <vt:lpwstr>342.9</vt:lpwstr>
  </property>
  <property fmtid="{D5CDD505-2E9C-101B-9397-08002B2CF9AE}" pid="84" name="FSC#COOELAK@1.1001:CurrentUserRolePos">
    <vt:lpwstr>Sachbearbeiter/in</vt:lpwstr>
  </property>
  <property fmtid="{D5CDD505-2E9C-101B-9397-08002B2CF9AE}" pid="85" name="FSC#COOELAK@1.1001:CurrentUserEmail">
    <vt:lpwstr>sonja.richei@bsv.admin.ch</vt:lpwstr>
  </property>
  <property fmtid="{D5CDD505-2E9C-101B-9397-08002B2CF9AE}" pid="86" name="FSC#ELAKGOV@1.1001:PersonalSubjGender">
    <vt:lpwstr/>
  </property>
  <property fmtid="{D5CDD505-2E9C-101B-9397-08002B2CF9AE}" pid="87" name="FSC#ELAKGOV@1.1001:PersonalSubjFirstName">
    <vt:lpwstr/>
  </property>
  <property fmtid="{D5CDD505-2E9C-101B-9397-08002B2CF9AE}" pid="88" name="FSC#ELAKGOV@1.1001:PersonalSubjSurName">
    <vt:lpwstr/>
  </property>
  <property fmtid="{D5CDD505-2E9C-101B-9397-08002B2CF9AE}" pid="89" name="FSC#ELAKGOV@1.1001:PersonalSubjSalutation">
    <vt:lpwstr/>
  </property>
  <property fmtid="{D5CDD505-2E9C-101B-9397-08002B2CF9AE}" pid="90" name="FSC#ELAKGOV@1.1001:PersonalSubjAddress">
    <vt:lpwstr/>
  </property>
  <property fmtid="{D5CDD505-2E9C-101B-9397-08002B2CF9AE}" pid="91" name="FSC#ATSTATECFG@1.1001:Office">
    <vt:lpwstr/>
  </property>
  <property fmtid="{D5CDD505-2E9C-101B-9397-08002B2CF9AE}" pid="92" name="FSC#ATSTATECFG@1.1001:Agent">
    <vt:lpwstr/>
  </property>
  <property fmtid="{D5CDD505-2E9C-101B-9397-08002B2CF9AE}" pid="93" name="FSC#ATSTATECFG@1.1001:AgentPhone">
    <vt:lpwstr/>
  </property>
  <property fmtid="{D5CDD505-2E9C-101B-9397-08002B2CF9AE}" pid="94" name="FSC#ATSTATECFG@1.1001:DepartmentFax">
    <vt:lpwstr/>
  </property>
  <property fmtid="{D5CDD505-2E9C-101B-9397-08002B2CF9AE}" pid="95" name="FSC#ATSTATECFG@1.1001:DepartmentEmail">
    <vt:lpwstr>bsv.empfang@bsv.admin.ch</vt:lpwstr>
  </property>
  <property fmtid="{D5CDD505-2E9C-101B-9397-08002B2CF9AE}" pid="96" name="FSC#ATSTATECFG@1.1001:SubfileDate">
    <vt:lpwstr/>
  </property>
  <property fmtid="{D5CDD505-2E9C-101B-9397-08002B2CF9AE}" pid="97" name="FSC#ATSTATECFG@1.1001:SubfileSubject">
    <vt:lpwstr>Vorlage_Berechnungsbeispiel Subsidiarität Art. 74 IVG_2020-23_Voa</vt:lpwstr>
  </property>
  <property fmtid="{D5CDD505-2E9C-101B-9397-08002B2CF9AE}" pid="98" name="FSC#ATSTATECFG@1.1001:DepartmentZipCode">
    <vt:lpwstr>3003</vt:lpwstr>
  </property>
  <property fmtid="{D5CDD505-2E9C-101B-9397-08002B2CF9AE}" pid="99" name="FSC#ATSTATECFG@1.1001:DepartmentCountry">
    <vt:lpwstr>Schweiz</vt:lpwstr>
  </property>
  <property fmtid="{D5CDD505-2E9C-101B-9397-08002B2CF9AE}" pid="100" name="FSC#ATSTATECFG@1.1001:DepartmentCity">
    <vt:lpwstr>Bern</vt:lpwstr>
  </property>
  <property fmtid="{D5CDD505-2E9C-101B-9397-08002B2CF9AE}" pid="101" name="FSC#ATSTATECFG@1.1001:DepartmentStreet">
    <vt:lpwstr>Effingerstrasse 20</vt:lpwstr>
  </property>
  <property fmtid="{D5CDD505-2E9C-101B-9397-08002B2CF9AE}" pid="102" name="FSC#ATSTATECFG@1.1001:DepartmentDVR">
    <vt:lpwstr/>
  </property>
  <property fmtid="{D5CDD505-2E9C-101B-9397-08002B2CF9AE}" pid="103" name="FSC#ATSTATECFG@1.1001:DepartmentUID">
    <vt:lpwstr/>
  </property>
  <property fmtid="{D5CDD505-2E9C-101B-9397-08002B2CF9AE}" pid="104" name="FSC#ATSTATECFG@1.1001:SubfileReference">
    <vt:lpwstr>342.9-00031/00002/00002/00005/00007/00010</vt:lpwstr>
  </property>
  <property fmtid="{D5CDD505-2E9C-101B-9397-08002B2CF9AE}" pid="105" name="FSC#ATSTATECFG@1.1001:Clause">
    <vt:lpwstr/>
  </property>
  <property fmtid="{D5CDD505-2E9C-101B-9397-08002B2CF9AE}" pid="106" name="FSC#ATSTATECFG@1.1001:ApprovedSignature">
    <vt:lpwstr/>
  </property>
  <property fmtid="{D5CDD505-2E9C-101B-9397-08002B2CF9AE}" pid="107" name="FSC#ATSTATECFG@1.1001:BankAccount">
    <vt:lpwstr/>
  </property>
  <property fmtid="{D5CDD505-2E9C-101B-9397-08002B2CF9AE}" pid="108" name="FSC#ATSTATECFG@1.1001:BankAccountOwner">
    <vt:lpwstr/>
  </property>
  <property fmtid="{D5CDD505-2E9C-101B-9397-08002B2CF9AE}" pid="109" name="FSC#ATSTATECFG@1.1001:BankInstitute">
    <vt:lpwstr/>
  </property>
  <property fmtid="{D5CDD505-2E9C-101B-9397-08002B2CF9AE}" pid="110" name="FSC#ATSTATECFG@1.1001:BankAccountID">
    <vt:lpwstr/>
  </property>
  <property fmtid="{D5CDD505-2E9C-101B-9397-08002B2CF9AE}" pid="111" name="FSC#ATSTATECFG@1.1001:BankAccountIBAN">
    <vt:lpwstr/>
  </property>
  <property fmtid="{D5CDD505-2E9C-101B-9397-08002B2CF9AE}" pid="112" name="FSC#ATSTATECFG@1.1001:BankAccountBIC">
    <vt:lpwstr/>
  </property>
  <property fmtid="{D5CDD505-2E9C-101B-9397-08002B2CF9AE}" pid="113" name="FSC#ATSTATECFG@1.1001:BankName">
    <vt:lpwstr/>
  </property>
  <property fmtid="{D5CDD505-2E9C-101B-9397-08002B2CF9AE}" pid="114" name="FSC#COOSYSTEM@1.1:Container">
    <vt:lpwstr>COO.2063.100.4.2177400</vt:lpwstr>
  </property>
  <property fmtid="{D5CDD505-2E9C-101B-9397-08002B2CF9AE}" pid="115" name="FSC#FSCFOLIO@1.1001:docpropproject">
    <vt:lpwstr/>
  </property>
  <property fmtid="{D5CDD505-2E9C-101B-9397-08002B2CF9AE}" pid="116" name="ContentTypeId">
    <vt:lpwstr>0x010100C0B0B2AB57440443AB04BAFCDACF1EF6</vt:lpwstr>
  </property>
</Properties>
</file>