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2315"/>
  </bookViews>
  <sheets>
    <sheet name="Schema" sheetId="2" r:id="rId1"/>
    <sheet name="Calcolo substrato cap." sheetId="6" r:id="rId2"/>
    <sheet name="Calc. cap. prest. propria" sheetId="1" r:id="rId3"/>
  </sheets>
  <definedNames>
    <definedName name="_xlnm.Print_Area" localSheetId="2">'Calc. cap. prest. propria'!$A$1:$C$37</definedName>
    <definedName name="_xlnm.Print_Area" localSheetId="1">'Calcolo substrato cap.'!$A$1:$E$26</definedName>
    <definedName name="_xlnm.Print_Area" localSheetId="0">Schema!$A$1:$L$42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6" i="1" l="1"/>
  <c r="D18" i="6" l="1"/>
  <c r="D17" i="6" l="1"/>
  <c r="B17" i="1"/>
  <c r="B14" i="6"/>
  <c r="C20" i="6"/>
  <c r="D19" i="6"/>
  <c r="D16" i="6"/>
  <c r="C13" i="6"/>
  <c r="D15" i="6" s="1"/>
  <c r="B13" i="6"/>
  <c r="B20" i="6" l="1"/>
  <c r="B21" i="6"/>
  <c r="D14" i="6"/>
  <c r="D20" i="6" l="1"/>
  <c r="D21" i="6" l="1"/>
  <c r="B15" i="1"/>
  <c r="B34" i="1"/>
  <c r="B29" i="1" l="1"/>
  <c r="B28" i="1"/>
  <c r="B24" i="1"/>
  <c r="B30" i="1" l="1"/>
  <c r="B26" i="1"/>
  <c r="B32" i="1" l="1"/>
  <c r="B35" i="1" s="1"/>
</calcChain>
</file>

<file path=xl/comments1.xml><?xml version="1.0" encoding="utf-8"?>
<comments xmlns="http://schemas.openxmlformats.org/spreadsheetml/2006/main">
  <authors>
    <author>Vonlanthen Adrian BSV</author>
  </authors>
  <commentList>
    <comment ref="B19" authorId="0" shapeId="0">
      <text>
        <r>
          <rPr>
            <b/>
            <sz val="9"/>
            <color indexed="81"/>
            <rFont val="Segoe UI"/>
            <charset val="1"/>
          </rPr>
          <t>Vonlanthen Adrian BSV:</t>
        </r>
        <r>
          <rPr>
            <sz val="9"/>
            <color indexed="81"/>
            <rFont val="Segoe UI"/>
            <charset val="1"/>
          </rPr>
          <t xml:space="preserve">
bitte bei Bedarf manuell ausfüllen</t>
        </r>
      </text>
    </comment>
  </commentList>
</comments>
</file>

<file path=xl/sharedStrings.xml><?xml version="1.0" encoding="utf-8"?>
<sst xmlns="http://schemas.openxmlformats.org/spreadsheetml/2006/main" count="79" uniqueCount="70">
  <si>
    <r>
      <rPr>
        <b/>
        <sz val="11"/>
        <color theme="1"/>
        <rFont val="Arial"/>
        <family val="2"/>
      </rPr>
      <t>N. submandataria:</t>
    </r>
  </si>
  <si>
    <r>
      <rPr>
        <b/>
        <sz val="11"/>
        <color theme="1"/>
        <rFont val="Arial"/>
        <family val="2"/>
      </rPr>
      <t>Nome dell’organizzazione:</t>
    </r>
  </si>
  <si>
    <r>
      <rPr>
        <b/>
        <sz val="11"/>
        <color theme="1"/>
        <rFont val="Arial"/>
        <family val="2"/>
      </rPr>
      <t>Ultima chiusura di esercizio riveduta:</t>
    </r>
  </si>
  <si>
    <r>
      <rPr>
        <b/>
        <i/>
        <sz val="11"/>
        <color theme="1"/>
        <rFont val="Arial"/>
        <family val="2"/>
      </rPr>
      <t>Esempio</t>
    </r>
  </si>
  <si>
    <r>
      <rPr>
        <b/>
        <sz val="11"/>
        <color theme="1"/>
        <rFont val="Arial"/>
        <family val="2"/>
      </rPr>
      <t>Senza ripartizione</t>
    </r>
  </si>
  <si>
    <r>
      <rPr>
        <b/>
        <sz val="11"/>
        <color theme="1"/>
        <rFont val="Arial"/>
        <family val="2"/>
      </rPr>
      <t>Con ripartizione</t>
    </r>
  </si>
  <si>
    <r>
      <rPr>
        <b/>
        <sz val="11"/>
        <color theme="1"/>
        <rFont val="Arial"/>
        <family val="2"/>
      </rPr>
      <t>Osservazioni</t>
    </r>
  </si>
  <si>
    <r>
      <rPr>
        <sz val="10"/>
        <color rgb="FF000000"/>
        <rFont val="Arial"/>
        <family val="2"/>
      </rPr>
      <t>Totale spese secondo la CF</t>
    </r>
  </si>
  <si>
    <r>
      <rPr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</si>
  <si>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Costi totali esercizio art. 74 LAI (secondo TCA)</t>
    </r>
  </si>
  <si>
    <r>
      <rPr>
        <sz val="10"/>
        <color rgb="FF000000"/>
        <rFont val="Arial"/>
        <family val="2"/>
      </rPr>
      <t>-</t>
    </r>
  </si>
  <si>
    <r>
      <rPr>
        <b/>
        <sz val="10"/>
        <color rgb="FF000000"/>
        <rFont val="Arial"/>
        <family val="2"/>
      </rPr>
      <t xml:space="preserve">Chiave di ripartizione  </t>
    </r>
  </si>
  <si>
    <r>
      <rPr>
        <b/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</si>
  <si>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+ capitale libero (comprese le riserve libere e i fondi liberi)</t>
    </r>
  </si>
  <si>
    <r>
      <rPr>
        <sz val="10"/>
        <color rgb="FF000000"/>
        <rFont val="Arial"/>
        <family val="2"/>
      </rPr>
      <t>+ fondi a destinazione vincolata art. 74 LAI (p. es. fondi di compensazione, per le organizzazioni con sussidio AI &gt;300 000 CHF)</t>
    </r>
  </si>
  <si>
    <r>
      <rPr>
        <sz val="10"/>
        <color rgb="FF000000"/>
        <rFont val="Arial"/>
        <family val="2"/>
      </rPr>
      <t>- immobilizzazioni ripartite necessarie per l’esercizio art. 74 LAI (p. es. immobili usati a tal fine ecc.)</t>
    </r>
  </si>
  <si>
    <r>
      <rPr>
        <sz val="10"/>
        <color rgb="FF000000"/>
        <rFont val="Arial"/>
        <family val="2"/>
      </rPr>
      <t>- franchigia (forfait)</t>
    </r>
  </si>
  <si>
    <r>
      <rPr>
        <b/>
        <sz val="10"/>
        <color rgb="FF5B9BD5" tint="-0.249977111117893"/>
        <rFont val="Arial"/>
        <family val="2"/>
      </rPr>
      <t>Substrato ripartito del capitale art. 74 LAI</t>
    </r>
  </si>
  <si>
    <r>
      <rPr>
        <b/>
        <sz val="10"/>
        <color rgb="FF000000"/>
        <rFont val="Arial"/>
        <family val="2"/>
      </rPr>
      <t>Fattore</t>
    </r>
    <r>
      <rPr>
        <sz val="10"/>
        <color rgb="FF000000"/>
        <rFont val="Arial"/>
        <family val="2"/>
      </rPr>
      <t xml:space="preserve"> (substrato ripartito del capitale/costi totali art. 74 LAI)</t>
    </r>
  </si>
  <si>
    <r>
      <rPr>
        <b/>
        <sz val="10"/>
        <color rgb="FFFF0000"/>
        <rFont val="Arial"/>
        <family val="2"/>
      </rPr>
      <t>-</t>
    </r>
  </si>
  <si>
    <r>
      <rPr>
        <u/>
        <sz val="11"/>
        <color theme="1"/>
        <rFont val="Arial"/>
        <family val="2"/>
      </rPr>
      <t>Ulteriori osservazioni:</t>
    </r>
  </si>
  <si>
    <r>
      <rPr>
        <b/>
        <sz val="14"/>
        <color theme="1"/>
        <rFont val="Arial"/>
        <family val="2"/>
      </rPr>
      <t>Parametri di base</t>
    </r>
  </si>
  <si>
    <r>
      <rPr>
        <sz val="11"/>
        <color theme="1"/>
        <rFont val="Arial"/>
        <family val="2"/>
      </rPr>
      <t>Riserva massima (substrato del capitale)</t>
    </r>
  </si>
  <si>
    <r>
      <rPr>
        <sz val="11"/>
        <color theme="1"/>
        <rFont val="Arial"/>
        <family val="2"/>
      </rPr>
      <t>mesi; corrisponde al substrato del capitale moltiplicato per 1,5</t>
    </r>
  </si>
  <si>
    <r>
      <rPr>
        <sz val="11"/>
        <color theme="1"/>
        <rFont val="Arial"/>
        <family val="2"/>
      </rPr>
      <t>CC 4 positivo massimo ammissibile</t>
    </r>
  </si>
  <si>
    <r>
      <rPr>
        <sz val="11"/>
        <color theme="1"/>
        <rFont val="Arial"/>
        <family val="2"/>
      </rPr>
      <t>dei costi totali art. 74 LAI</t>
    </r>
  </si>
  <si>
    <r>
      <rPr>
        <sz val="11"/>
        <color theme="1"/>
        <rFont val="Arial"/>
        <family val="2"/>
      </rPr>
      <t>Soglia minima CC 4 positivo</t>
    </r>
  </si>
  <si>
    <r>
      <rPr>
        <sz val="11"/>
        <color theme="1"/>
        <rFont val="Arial"/>
        <family val="2"/>
      </rPr>
      <t>CC 4</t>
    </r>
  </si>
  <si>
    <r>
      <rPr>
        <b/>
        <sz val="14"/>
        <color theme="1"/>
        <rFont val="Arial"/>
        <family val="2"/>
      </rPr>
      <t>Cifre di partenza</t>
    </r>
  </si>
  <si>
    <r>
      <rPr>
        <b/>
        <i/>
        <sz val="12"/>
        <color theme="1"/>
        <rFont val="Arial"/>
        <family val="2"/>
      </rPr>
      <t>Situazione effettiva del periodo contrattuale precedente (ottica retrospettiva)</t>
    </r>
  </si>
  <si>
    <r>
      <rPr>
        <sz val="11"/>
        <color theme="1"/>
        <rFont val="Arial"/>
        <family val="2"/>
      </rPr>
      <t>Substrato del capitale esercizio art. 74 LAI, secondo calcolo separato</t>
    </r>
  </si>
  <si>
    <r>
      <rPr>
        <sz val="11"/>
        <color theme="1"/>
        <rFont val="Arial"/>
        <family val="2"/>
      </rPr>
      <t>Costi totali esercizio art. 74 LAI, secondo TCA</t>
    </r>
  </si>
  <si>
    <r>
      <rPr>
        <sz val="11"/>
        <color theme="1"/>
        <rFont val="Arial"/>
        <family val="2"/>
      </rPr>
      <t>in caso di fluttuazioni notevoli, è possibile anche la media</t>
    </r>
  </si>
  <si>
    <r>
      <rPr>
        <sz val="11"/>
        <color theme="1"/>
        <rFont val="Arial"/>
        <family val="2"/>
      </rPr>
      <t>Sussidio AI precedente, per anno</t>
    </r>
  </si>
  <si>
    <r>
      <rPr>
        <sz val="11"/>
        <color theme="1"/>
        <rFont val="Arial"/>
        <family val="2"/>
      </rPr>
      <t>in caso di fluttuazioni notevoli, è possibile anche la media</t>
    </r>
  </si>
  <si>
    <r>
      <rPr>
        <b/>
        <i/>
        <sz val="12"/>
        <color theme="1"/>
        <rFont val="Arial"/>
        <family val="2"/>
      </rPr>
      <t>Preventivo per il nuovo periodo contrattuale (ottica prospettiva)</t>
    </r>
  </si>
  <si>
    <r>
      <rPr>
        <sz val="11"/>
        <color theme="1"/>
        <rFont val="Arial"/>
        <family val="2"/>
      </rPr>
      <t xml:space="preserve">CC 4 </t>
    </r>
    <r>
      <rPr>
        <b/>
        <sz val="11"/>
        <color theme="1"/>
        <rFont val="Arial"/>
        <family val="2"/>
      </rPr>
      <t>positivo</t>
    </r>
    <r>
      <rPr>
        <sz val="11"/>
        <color theme="1"/>
        <rFont val="Arial"/>
        <family val="2"/>
      </rPr>
      <t xml:space="preserve"> medio nel periodo precedente</t>
    </r>
  </si>
  <si>
    <r>
      <rPr>
        <b/>
        <sz val="14"/>
        <color theme="1"/>
        <rFont val="Arial"/>
        <family val="2"/>
      </rPr>
      <t>Conseguenze sul futuro sussidio AI</t>
    </r>
  </si>
  <si>
    <r>
      <rPr>
        <sz val="11"/>
        <color theme="1"/>
        <rFont val="Arial"/>
        <family val="2"/>
      </rPr>
      <t>Substrato del capitale massimo ammissibile</t>
    </r>
  </si>
  <si>
    <r>
      <rPr>
        <sz val="11"/>
        <color theme="1"/>
        <rFont val="Arial"/>
        <family val="2"/>
      </rPr>
      <t>(al massimo fattore 1,5)</t>
    </r>
  </si>
  <si>
    <r>
      <rPr>
        <sz val="11"/>
        <color theme="1"/>
        <rFont val="Arial"/>
        <family val="2"/>
      </rPr>
      <t>Eccedenza del substrato del capitale &gt;18 mesi</t>
    </r>
  </si>
  <si>
    <r>
      <rPr>
        <sz val="11"/>
        <color theme="1"/>
        <rFont val="Arial"/>
        <family val="2"/>
      </rPr>
      <t>(per 4 anni)</t>
    </r>
  </si>
  <si>
    <r>
      <rPr>
        <b/>
        <sz val="11"/>
        <color theme="1"/>
        <rFont val="Arial"/>
        <family val="2"/>
      </rPr>
      <t>Riduzione dell’eccedenza per anno</t>
    </r>
  </si>
  <si>
    <r>
      <rPr>
        <sz val="11"/>
        <color theme="1"/>
        <rFont val="Arial"/>
        <family val="2"/>
      </rPr>
      <t>CC 4 positivo medio</t>
    </r>
  </si>
  <si>
    <r>
      <rPr>
        <sz val="11"/>
        <color theme="1"/>
        <rFont val="Arial"/>
        <family val="2"/>
      </rPr>
      <t>CC 4 positivo massimo ammissibile</t>
    </r>
  </si>
  <si>
    <r>
      <rPr>
        <sz val="11"/>
        <color theme="1"/>
        <rFont val="Arial"/>
        <family val="2"/>
      </rPr>
      <t>(2 % dei costi totali art. 74 LAI, al massimo CHF 50 000)</t>
    </r>
  </si>
  <si>
    <r>
      <rPr>
        <b/>
        <sz val="11"/>
        <color theme="1"/>
        <rFont val="Arial"/>
        <family val="2"/>
      </rPr>
      <t>Riduzione per CC 4 molto positivo</t>
    </r>
  </si>
  <si>
    <r>
      <rPr>
        <b/>
        <sz val="11"/>
        <color theme="1"/>
        <rFont val="Arial"/>
        <family val="2"/>
      </rPr>
      <t>Totale riduzione contabile del sussidio AI</t>
    </r>
  </si>
  <si>
    <r>
      <rPr>
        <sz val="11"/>
        <color theme="1"/>
        <rFont val="Arial"/>
        <family val="2"/>
      </rPr>
      <t>Sussidio AI precedente, per anno</t>
    </r>
  </si>
  <si>
    <r>
      <rPr>
        <b/>
        <sz val="11"/>
        <color theme="1"/>
        <rFont val="Arial"/>
        <family val="2"/>
      </rPr>
      <t>Sussidio AI nuovo, per anno</t>
    </r>
  </si>
  <si>
    <r>
      <t xml:space="preserve">CC 4 positivo presunto </t>
    </r>
    <r>
      <rPr>
        <sz val="11"/>
        <color rgb="FFFF0000"/>
        <rFont val="Arial"/>
        <family val="2"/>
      </rPr>
      <t xml:space="preserve">per il futuro </t>
    </r>
    <r>
      <rPr>
        <sz val="11"/>
        <color theme="1"/>
        <rFont val="Arial"/>
        <family val="2"/>
      </rPr>
      <t>in base al passato</t>
    </r>
  </si>
  <si>
    <t>Sussidio AI annuo (secondo contratto)</t>
  </si>
  <si>
    <t>Org.:</t>
  </si>
  <si>
    <t>Aiuti finanziari art. 74 LAI</t>
  </si>
  <si>
    <t>N. UFAS:</t>
  </si>
  <si>
    <t>Allegato 5:</t>
  </si>
  <si>
    <t>Dipartimento federale dell'interno DFI</t>
  </si>
  <si>
    <t>Ufficio federale delle assicurazioni sociali UFAS</t>
  </si>
  <si>
    <t>Ambito Assicurazione invalidità</t>
  </si>
  <si>
    <t>Calcolo / prova dell'IR per l'articolo 74 deve essere fornito al UFAS</t>
  </si>
  <si>
    <r>
      <t xml:space="preserve">+ capitale versato, </t>
    </r>
    <r>
      <rPr>
        <b/>
        <sz val="10"/>
        <color rgb="FF000000"/>
        <rFont val="Arial"/>
        <family val="2"/>
      </rPr>
      <t>senza</t>
    </r>
    <r>
      <rPr>
        <sz val="10"/>
        <color rgb="FF000000"/>
        <rFont val="Arial"/>
        <family val="2"/>
      </rPr>
      <t xml:space="preserve"> il saldo della tabella di riporto </t>
    </r>
    <r>
      <rPr>
        <sz val="10"/>
        <color rgb="FFFF0000"/>
        <rFont val="Arial"/>
        <family val="2"/>
      </rPr>
      <t>per le organizzazioni con sussidio AI &lt;300 000 CHF</t>
    </r>
  </si>
  <si>
    <t>Calcolo della capacità di prestazione propria (sussidiarietà)</t>
  </si>
  <si>
    <t>Modello per il calcolo della capacità di prestazione propria (sussidiarietà)</t>
  </si>
  <si>
    <t>per le org., che non dispongono di un fondo di compensazione</t>
  </si>
  <si>
    <t>Allegato 4.2:</t>
  </si>
  <si>
    <t>Allegato 4.1:</t>
  </si>
  <si>
    <t>(prima di eventuali ripartizioni interne all’OM) -&gt; prese in considerazione successivamente</t>
  </si>
  <si>
    <r>
      <rPr>
        <sz val="10"/>
        <color rgb="FF000000"/>
        <rFont val="Arial"/>
      </rPr>
      <t xml:space="preserve">+ saldo della tabella di riporto art. 74 LAI </t>
    </r>
    <r>
      <rPr>
        <sz val="10"/>
        <color rgb="FFFF0000"/>
        <rFont val="Arial"/>
        <family val="2"/>
      </rPr>
      <t>per le organizzazioni con sussidio AI &lt; 300 000 CHF</t>
    </r>
  </si>
  <si>
    <t>secondo calcolo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</si>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</sst>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_-* #,##0.00_-;\-* #,##0.00_-;_-* &quot;-&quot;??_-;_-@_-"/>
    <numFmt numFmtId="166" formatCode="_ * #,##0_ ;_ * \-#,##0_ ;_ * &quot;-&quot;??_ ;_ @_ "/>
  </numFmts>
  <fonts count="3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color theme="1"/>
      <name val="Arial"/>
      <family val="2"/>
    </font>
    <font>
      <b/>
      <sz val="11"/>
      <color rgb="FF00B05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u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</font>
    <font>
      <b/>
      <sz val="10"/>
      <color rgb="FF5B9BD5" tint="-0.249977111117893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2" fillId="2" borderId="0" xfId="0" applyNumberFormat="1" applyFont="1" applyFill="1"/>
    <xf numFmtId="0" fontId="0" fillId="4" borderId="0" xfId="0" applyFill="1"/>
    <xf numFmtId="9" fontId="0" fillId="4" borderId="0" xfId="0" applyNumberFormat="1" applyFill="1"/>
    <xf numFmtId="3" fontId="0" fillId="4" borderId="0" xfId="0" applyNumberFormat="1" applyFill="1"/>
    <xf numFmtId="0" fontId="0" fillId="0" borderId="4" xfId="0" applyBorder="1"/>
    <xf numFmtId="3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3" borderId="5" xfId="0" applyFill="1" applyBorder="1"/>
    <xf numFmtId="3" fontId="0" fillId="3" borderId="0" xfId="0" applyNumberFormat="1" applyFill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5" fillId="0" borderId="6" xfId="1" applyNumberFormat="1" applyFont="1" applyBorder="1"/>
    <xf numFmtId="0" fontId="0" fillId="5" borderId="1" xfId="0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0" fontId="3" fillId="4" borderId="0" xfId="0" applyFont="1" applyFill="1"/>
    <xf numFmtId="0" fontId="3" fillId="3" borderId="3" xfId="0" applyFont="1" applyFill="1" applyBorder="1"/>
    <xf numFmtId="0" fontId="7" fillId="3" borderId="5" xfId="0" applyFont="1" applyFill="1" applyBorder="1"/>
    <xf numFmtId="0" fontId="9" fillId="0" borderId="5" xfId="0" applyFont="1" applyBorder="1"/>
    <xf numFmtId="0" fontId="3" fillId="2" borderId="0" xfId="0" applyFont="1" applyFill="1"/>
    <xf numFmtId="0" fontId="8" fillId="0" borderId="0" xfId="0" quotePrefix="1" applyFont="1"/>
    <xf numFmtId="3" fontId="0" fillId="0" borderId="8" xfId="0" applyNumberFormat="1" applyBorder="1"/>
    <xf numFmtId="0" fontId="10" fillId="0" borderId="0" xfId="0" quotePrefix="1" applyFont="1" applyAlignment="1">
      <alignment horizontal="right"/>
    </xf>
    <xf numFmtId="0" fontId="5" fillId="0" borderId="0" xfId="2" applyFont="1" applyFill="1" applyProtection="1"/>
    <xf numFmtId="0" fontId="2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right"/>
    </xf>
    <xf numFmtId="0" fontId="14" fillId="0" borderId="11" xfId="2" applyFont="1" applyFill="1" applyBorder="1" applyAlignment="1" applyProtection="1">
      <alignment horizontal="left" vertical="center" wrapText="1" readingOrder="1"/>
    </xf>
    <xf numFmtId="166" fontId="14" fillId="6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1" xfId="2" applyFont="1" applyFill="1" applyBorder="1" applyAlignment="1" applyProtection="1">
      <alignment horizontal="left" vertical="center" wrapText="1" readingOrder="1"/>
    </xf>
    <xf numFmtId="0" fontId="14" fillId="0" borderId="11" xfId="2" quotePrefix="1" applyFont="1" applyFill="1" applyBorder="1" applyAlignment="1" applyProtection="1">
      <alignment horizontal="left" vertical="center" wrapText="1" readingOrder="1"/>
    </xf>
    <xf numFmtId="166" fontId="14" fillId="6" borderId="11" xfId="3" quotePrefix="1" applyNumberFormat="1" applyFont="1" applyFill="1" applyBorder="1" applyAlignment="1" applyProtection="1">
      <alignment horizontal="left" vertical="center" wrapText="1" readingOrder="1"/>
      <protection locked="0"/>
    </xf>
    <xf numFmtId="43" fontId="18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</xf>
    <xf numFmtId="0" fontId="20" fillId="0" borderId="0" xfId="2" applyFont="1" applyFill="1" applyProtection="1"/>
    <xf numFmtId="0" fontId="1" fillId="0" borderId="0" xfId="2" applyFont="1" applyFill="1" applyAlignment="1" applyProtection="1">
      <alignment vertical="center"/>
    </xf>
    <xf numFmtId="0" fontId="1" fillId="0" borderId="0" xfId="2" applyFont="1" applyFill="1" applyProtection="1"/>
    <xf numFmtId="0" fontId="5" fillId="0" borderId="0" xfId="2" applyFont="1" applyFill="1" applyAlignment="1" applyProtection="1">
      <alignment vertical="center"/>
    </xf>
    <xf numFmtId="0" fontId="15" fillId="8" borderId="11" xfId="2" applyFont="1" applyFill="1" applyBorder="1" applyAlignment="1" applyProtection="1">
      <alignment horizontal="left" vertical="center" wrapText="1" readingOrder="1"/>
    </xf>
    <xf numFmtId="43" fontId="15" fillId="8" borderId="11" xfId="3" applyNumberFormat="1" applyFont="1" applyFill="1" applyBorder="1" applyAlignment="1" applyProtection="1">
      <alignment horizontal="center" vertical="center" wrapText="1" readingOrder="1"/>
    </xf>
    <xf numFmtId="43" fontId="15" fillId="8" borderId="1" xfId="3" applyNumberFormat="1" applyFont="1" applyFill="1" applyBorder="1" applyAlignment="1" applyProtection="1">
      <alignment horizontal="center" vertical="center" wrapText="1" readingOrder="1"/>
    </xf>
    <xf numFmtId="0" fontId="2" fillId="8" borderId="11" xfId="2" applyFont="1" applyFill="1" applyBorder="1" applyAlignment="1" applyProtection="1">
      <alignment vertical="center"/>
    </xf>
    <xf numFmtId="0" fontId="13" fillId="8" borderId="11" xfId="2" applyFont="1" applyFill="1" applyBorder="1" applyAlignment="1" applyProtection="1">
      <alignment horizontal="center" vertical="center"/>
    </xf>
    <xf numFmtId="0" fontId="2" fillId="8" borderId="11" xfId="2" applyFont="1" applyFill="1" applyBorder="1" applyAlignment="1" applyProtection="1">
      <alignment horizontal="center" vertical="center" wrapText="1"/>
    </xf>
    <xf numFmtId="0" fontId="17" fillId="8" borderId="11" xfId="2" applyFont="1" applyFill="1" applyBorder="1" applyAlignment="1" applyProtection="1">
      <alignment horizontal="left" vertical="center" wrapText="1" readingOrder="1"/>
    </xf>
    <xf numFmtId="166" fontId="17" fillId="8" borderId="1" xfId="3" applyNumberFormat="1" applyFont="1" applyFill="1" applyBorder="1" applyAlignment="1" applyProtection="1">
      <alignment horizontal="center" vertical="center" wrapText="1" readingOrder="1"/>
    </xf>
    <xf numFmtId="43" fontId="18" fillId="0" borderId="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11" xfId="3" applyNumberFormat="1" applyFont="1" applyFill="1" applyBorder="1" applyAlignment="1" applyProtection="1">
      <alignment vertical="center" wrapText="1"/>
    </xf>
    <xf numFmtId="43" fontId="21" fillId="8" borderId="11" xfId="3" applyNumberFormat="1" applyFont="1" applyFill="1" applyBorder="1" applyAlignment="1" applyProtection="1">
      <alignment vertical="center" wrapText="1"/>
    </xf>
    <xf numFmtId="166" fontId="21" fillId="8" borderId="11" xfId="3" applyNumberFormat="1" applyFont="1" applyFill="1" applyBorder="1" applyAlignment="1" applyProtection="1">
      <alignment vertical="center" wrapText="1"/>
    </xf>
    <xf numFmtId="43" fontId="22" fillId="0" borderId="11" xfId="3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43" fontId="0" fillId="0" borderId="0" xfId="0" applyNumberFormat="1"/>
    <xf numFmtId="166" fontId="12" fillId="7" borderId="11" xfId="3" applyNumberFormat="1" applyFont="1" applyFill="1" applyBorder="1" applyAlignment="1" applyProtection="1">
      <alignment horizontal="center" vertical="center" wrapText="1" readingOrder="1"/>
    </xf>
    <xf numFmtId="0" fontId="0" fillId="0" borderId="0" xfId="0" applyFill="1" applyBorder="1"/>
    <xf numFmtId="3" fontId="0" fillId="0" borderId="0" xfId="0" applyNumberFormat="1" applyFill="1" applyBorder="1"/>
    <xf numFmtId="0" fontId="27" fillId="0" borderId="0" xfId="0" applyFont="1"/>
    <xf numFmtId="0" fontId="28" fillId="0" borderId="0" xfId="0" applyFont="1"/>
    <xf numFmtId="0" fontId="29" fillId="0" borderId="0" xfId="0" quotePrefix="1" applyFont="1" applyAlignment="1">
      <alignment horizontal="left"/>
    </xf>
    <xf numFmtId="0" fontId="0" fillId="0" borderId="0" xfId="0"/>
    <xf numFmtId="0" fontId="30" fillId="0" borderId="0" xfId="0" applyFont="1" applyAlignment="1">
      <alignment vertical="center"/>
    </xf>
    <xf numFmtId="0" fontId="30" fillId="0" borderId="0" xfId="0" applyFont="1"/>
    <xf numFmtId="166" fontId="14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23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9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31" fillId="0" borderId="0" xfId="0" applyFont="1" applyAlignment="1"/>
    <xf numFmtId="0" fontId="32" fillId="0" borderId="0" xfId="0" applyFont="1" applyAlignment="1">
      <alignment wrapText="1"/>
    </xf>
    <xf numFmtId="0" fontId="32" fillId="0" borderId="0" xfId="2" applyFont="1" applyFill="1" applyProtection="1"/>
    <xf numFmtId="166" fontId="14" fillId="7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/>
    <xf numFmtId="0" fontId="12" fillId="6" borderId="1" xfId="2" applyFont="1" applyFill="1" applyBorder="1" applyAlignment="1" applyProtection="1">
      <alignment horizontal="left"/>
      <protection locked="0"/>
    </xf>
    <xf numFmtId="0" fontId="12" fillId="6" borderId="10" xfId="2" applyFont="1" applyFill="1" applyBorder="1" applyAlignment="1" applyProtection="1">
      <alignment horizontal="left"/>
      <protection locked="0"/>
    </xf>
    <xf numFmtId="0" fontId="12" fillId="6" borderId="2" xfId="2" applyFont="1" applyFill="1" applyBorder="1" applyAlignment="1" applyProtection="1">
      <alignment horizontal="left"/>
      <protection locked="0"/>
    </xf>
  </cellXfs>
  <cellStyles count="4">
    <cellStyle name="Komma 2" xfId="3"/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</xdr:row>
      <xdr:rowOff>9525</xdr:rowOff>
    </xdr:from>
    <xdr:to>
      <xdr:col>3</xdr:col>
      <xdr:colOff>533400</xdr:colOff>
      <xdr:row>27</xdr:row>
      <xdr:rowOff>133350</xdr:rowOff>
    </xdr:to>
    <xdr:sp macro="" textlink="">
      <xdr:nvSpPr>
        <xdr:cNvPr id="2" name="Zylinder 1"/>
        <xdr:cNvSpPr/>
      </xdr:nvSpPr>
      <xdr:spPr>
        <a:xfrm>
          <a:off x="1143000" y="1457325"/>
          <a:ext cx="1905000" cy="3019425"/>
        </a:xfrm>
        <a:prstGeom prst="can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723900</xdr:colOff>
      <xdr:row>17</xdr:row>
      <xdr:rowOff>0</xdr:rowOff>
    </xdr:from>
    <xdr:to>
      <xdr:col>1</xdr:col>
      <xdr:colOff>47625</xdr:colOff>
      <xdr:row>27</xdr:row>
      <xdr:rowOff>9525</xdr:rowOff>
    </xdr:to>
    <xdr:sp macro="" textlink="">
      <xdr:nvSpPr>
        <xdr:cNvPr id="3" name="Pfeil nach oben 2"/>
        <xdr:cNvSpPr/>
      </xdr:nvSpPr>
      <xdr:spPr>
        <a:xfrm>
          <a:off x="723900" y="2533650"/>
          <a:ext cx="161925" cy="1819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433388</xdr:colOff>
      <xdr:row>17</xdr:row>
      <xdr:rowOff>76199</xdr:rowOff>
    </xdr:from>
    <xdr:to>
      <xdr:col>0</xdr:col>
      <xdr:colOff>709613</xdr:colOff>
      <xdr:row>27</xdr:row>
      <xdr:rowOff>2</xdr:rowOff>
    </xdr:to>
    <xdr:sp macro="" textlink="">
      <xdr:nvSpPr>
        <xdr:cNvPr id="4" name="Textfeld 3"/>
        <xdr:cNvSpPr txBox="1"/>
      </xdr:nvSpPr>
      <xdr:spPr>
        <a:xfrm rot="16200000">
          <a:off x="-295276" y="3338513"/>
          <a:ext cx="1733553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400" b="1"/>
            <a:t>Limite: 18 mesi</a:t>
          </a:r>
          <a:endParaRPr lang="de-CH" sz="1400"/>
        </a:p>
      </xdr:txBody>
    </xdr:sp>
    <xdr:clientData/>
  </xdr:twoCellAnchor>
  <xdr:twoCellAnchor>
    <xdr:from>
      <xdr:col>5</xdr:col>
      <xdr:colOff>292098</xdr:colOff>
      <xdr:row>13</xdr:row>
      <xdr:rowOff>76200</xdr:rowOff>
    </xdr:from>
    <xdr:to>
      <xdr:col>9</xdr:col>
      <xdr:colOff>775607</xdr:colOff>
      <xdr:row>19</xdr:row>
      <xdr:rowOff>40821</xdr:rowOff>
    </xdr:to>
    <xdr:sp macro="" textlink="">
      <xdr:nvSpPr>
        <xdr:cNvPr id="5" name="Textfeld 4"/>
        <xdr:cNvSpPr txBox="1"/>
      </xdr:nvSpPr>
      <xdr:spPr>
        <a:xfrm>
          <a:off x="4510312" y="1845129"/>
          <a:ext cx="3858081" cy="1025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Altro elemento considerato:</a:t>
          </a:r>
        </a:p>
        <a:p>
          <a:r>
            <a:rPr lang="de-CH" sz="1400"/>
            <a:t>Saldo positivo CC 4 precedente</a:t>
          </a:r>
        </a:p>
        <a:p>
          <a:r>
            <a:rPr lang="de-CH" sz="1400" i="1"/>
            <a:t> (limite &gt;50 000 CHF fino al 2 % al massimo dei costi totali art. 74 LAI)</a:t>
          </a:r>
        </a:p>
      </xdr:txBody>
    </xdr:sp>
    <xdr:clientData/>
  </xdr:twoCellAnchor>
  <xdr:twoCellAnchor>
    <xdr:from>
      <xdr:col>5</xdr:col>
      <xdr:colOff>390524</xdr:colOff>
      <xdr:row>22</xdr:row>
      <xdr:rowOff>90488</xdr:rowOff>
    </xdr:from>
    <xdr:to>
      <xdr:col>8</xdr:col>
      <xdr:colOff>781049</xdr:colOff>
      <xdr:row>26</xdr:row>
      <xdr:rowOff>23813</xdr:rowOff>
    </xdr:to>
    <xdr:sp macro="" textlink="">
      <xdr:nvSpPr>
        <xdr:cNvPr id="6" name="Textfeld 5"/>
        <xdr:cNvSpPr txBox="1"/>
      </xdr:nvSpPr>
      <xdr:spPr>
        <a:xfrm>
          <a:off x="4581524" y="3529013"/>
          <a:ext cx="2905125" cy="6572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CH" sz="1400"/>
            <a:t>= Base per le trattative contrattuali e la fissazione del nuovo sussidio AI</a:t>
          </a:r>
        </a:p>
      </xdr:txBody>
    </xdr:sp>
    <xdr:clientData/>
  </xdr:twoCellAnchor>
  <xdr:twoCellAnchor>
    <xdr:from>
      <xdr:col>8</xdr:col>
      <xdr:colOff>428624</xdr:colOff>
      <xdr:row>29</xdr:row>
      <xdr:rowOff>28575</xdr:rowOff>
    </xdr:from>
    <xdr:to>
      <xdr:col>11</xdr:col>
      <xdr:colOff>680358</xdr:colOff>
      <xdr:row>36</xdr:row>
      <xdr:rowOff>0</xdr:rowOff>
    </xdr:to>
    <xdr:sp macro="" textlink="">
      <xdr:nvSpPr>
        <xdr:cNvPr id="7" name="Textfeld 6"/>
        <xdr:cNvSpPr txBox="1"/>
      </xdr:nvSpPr>
      <xdr:spPr>
        <a:xfrm>
          <a:off x="7177767" y="4627789"/>
          <a:ext cx="2782662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Opzione:</a:t>
          </a:r>
        </a:p>
        <a:p>
          <a:r>
            <a:rPr lang="de-CH" sz="1400"/>
            <a:t>- ripartizione dell’eccedenza internamente all’OM </a:t>
          </a:r>
          <a:r>
            <a:rPr lang="de-CH" sz="1400" i="1"/>
            <a:t>(per compensare coperture insufficienti presso le submandatarie)</a:t>
          </a:r>
          <a:endParaRPr lang="de-CH" sz="1400"/>
        </a:p>
      </xdr:txBody>
    </xdr:sp>
    <xdr:clientData/>
  </xdr:twoCellAnchor>
  <xdr:twoCellAnchor>
    <xdr:from>
      <xdr:col>5</xdr:col>
      <xdr:colOff>282573</xdr:colOff>
      <xdr:row>8</xdr:row>
      <xdr:rowOff>27215</xdr:rowOff>
    </xdr:from>
    <xdr:to>
      <xdr:col>9</xdr:col>
      <xdr:colOff>775607</xdr:colOff>
      <xdr:row>13</xdr:row>
      <xdr:rowOff>9525</xdr:rowOff>
    </xdr:to>
    <xdr:sp macro="" textlink="">
      <xdr:nvSpPr>
        <xdr:cNvPr id="8" name="Textfeld 7"/>
        <xdr:cNvSpPr txBox="1"/>
      </xdr:nvSpPr>
      <xdr:spPr>
        <a:xfrm>
          <a:off x="4500787" y="911679"/>
          <a:ext cx="3867606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Eccedenza : 4 = riduzione in CHF </a:t>
          </a:r>
          <a:r>
            <a:rPr lang="de-CH" sz="1400">
              <a:solidFill>
                <a:schemeClr val="dk1"/>
              </a:solidFill>
              <a:effectLst/>
              <a:latin typeface="Calibri"/>
            </a:rPr>
            <a:t>per anno</a:t>
          </a:r>
          <a:endParaRPr lang="de-CH" sz="1400"/>
        </a:p>
        <a:p>
          <a:r>
            <a:rPr lang="de-CH" sz="1400"/>
            <a:t> </a:t>
          </a:r>
          <a:r>
            <a:rPr lang="de-CH" sz="1400" i="1"/>
            <a:t>(riduzione dell’eccedenza entro il periodo contrattuale)</a:t>
          </a:r>
        </a:p>
      </xdr:txBody>
    </xdr:sp>
    <xdr:clientData/>
  </xdr:twoCellAnchor>
  <xdr:twoCellAnchor>
    <xdr:from>
      <xdr:col>1</xdr:col>
      <xdr:colOff>261938</xdr:colOff>
      <xdr:row>11</xdr:row>
      <xdr:rowOff>19050</xdr:rowOff>
    </xdr:from>
    <xdr:to>
      <xdr:col>3</xdr:col>
      <xdr:colOff>542925</xdr:colOff>
      <xdr:row>16</xdr:row>
      <xdr:rowOff>152400</xdr:rowOff>
    </xdr:to>
    <xdr:sp macro="" textlink="">
      <xdr:nvSpPr>
        <xdr:cNvPr id="9" name="Textfeld 8"/>
        <xdr:cNvSpPr txBox="1"/>
      </xdr:nvSpPr>
      <xdr:spPr>
        <a:xfrm>
          <a:off x="1100138" y="1466850"/>
          <a:ext cx="1957387" cy="103822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42000"/>
          </a:blip>
          <a:srcRect/>
          <a:tile tx="0" ty="0" sx="100000" sy="100000" flip="none" algn="tl"/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100"/>
        </a:p>
        <a:p>
          <a:pPr algn="ctr"/>
          <a:endParaRPr lang="de-CH" sz="1100"/>
        </a:p>
        <a:p>
          <a:pPr algn="ctr"/>
          <a:endParaRPr lang="de-CH" sz="1100"/>
        </a:p>
        <a:p>
          <a:pPr algn="ctr"/>
          <a:r>
            <a:rPr lang="de-CH" sz="1600" b="1"/>
            <a:t>"Eccedenza"</a:t>
          </a:r>
        </a:p>
      </xdr:txBody>
    </xdr:sp>
    <xdr:clientData/>
  </xdr:twoCellAnchor>
  <xdr:twoCellAnchor>
    <xdr:from>
      <xdr:col>1</xdr:col>
      <xdr:colOff>349250</xdr:colOff>
      <xdr:row>19</xdr:row>
      <xdr:rowOff>104775</xdr:rowOff>
    </xdr:from>
    <xdr:to>
      <xdr:col>3</xdr:col>
      <xdr:colOff>447675</xdr:colOff>
      <xdr:row>26</xdr:row>
      <xdr:rowOff>15875</xdr:rowOff>
    </xdr:to>
    <xdr:sp macro="" textlink="">
      <xdr:nvSpPr>
        <xdr:cNvPr id="10" name="Textfeld 9"/>
        <xdr:cNvSpPr txBox="1"/>
      </xdr:nvSpPr>
      <xdr:spPr>
        <a:xfrm>
          <a:off x="1187450" y="3000375"/>
          <a:ext cx="1774825" cy="1177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="1"/>
            <a:t>Substrato del capitale org. xy</a:t>
          </a:r>
          <a:r>
            <a:rPr lang="de-CH" sz="1800"/>
            <a:t> </a:t>
          </a:r>
        </a:p>
        <a:p>
          <a:r>
            <a:rPr lang="de-CH" sz="1400" b="1"/>
            <a:t>(secondo il calcolo attuale)</a:t>
          </a:r>
          <a:endParaRPr lang="de-CH" sz="14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4</xdr:col>
      <xdr:colOff>9525</xdr:colOff>
      <xdr:row>16</xdr:row>
      <xdr:rowOff>171450</xdr:rowOff>
    </xdr:to>
    <xdr:cxnSp macro="">
      <xdr:nvCxnSpPr>
        <xdr:cNvPr id="11" name="Gerader Verbinder 10"/>
        <xdr:cNvCxnSpPr/>
      </xdr:nvCxnSpPr>
      <xdr:spPr>
        <a:xfrm>
          <a:off x="428625" y="2514600"/>
          <a:ext cx="29337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573087</xdr:colOff>
      <xdr:row>11</xdr:row>
      <xdr:rowOff>106362</xdr:rowOff>
    </xdr:from>
    <xdr:to>
      <xdr:col>5</xdr:col>
      <xdr:colOff>239712</xdr:colOff>
      <xdr:row>13</xdr:row>
      <xdr:rowOff>68262</xdr:rowOff>
    </xdr:to>
    <xdr:sp macro="" textlink="">
      <xdr:nvSpPr>
        <xdr:cNvPr id="12" name="Pfeil nach rechts 11"/>
        <xdr:cNvSpPr/>
      </xdr:nvSpPr>
      <xdr:spPr>
        <a:xfrm rot="20676582">
          <a:off x="3087687" y="1554162"/>
          <a:ext cx="1343025" cy="32385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61913</xdr:colOff>
      <xdr:row>19</xdr:row>
      <xdr:rowOff>122463</xdr:rowOff>
    </xdr:from>
    <xdr:to>
      <xdr:col>7</xdr:col>
      <xdr:colOff>394607</xdr:colOff>
      <xdr:row>22</xdr:row>
      <xdr:rowOff>52392</xdr:rowOff>
    </xdr:to>
    <xdr:sp macro="" textlink="">
      <xdr:nvSpPr>
        <xdr:cNvPr id="13" name="Pfeil nach rechts 12"/>
        <xdr:cNvSpPr/>
      </xdr:nvSpPr>
      <xdr:spPr>
        <a:xfrm rot="5400000">
          <a:off x="5903456" y="3016706"/>
          <a:ext cx="460607" cy="332694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12700</xdr:colOff>
      <xdr:row>28</xdr:row>
      <xdr:rowOff>168275</xdr:rowOff>
    </xdr:from>
    <xdr:to>
      <xdr:col>6</xdr:col>
      <xdr:colOff>381000</xdr:colOff>
      <xdr:row>39</xdr:row>
      <xdr:rowOff>136071</xdr:rowOff>
    </xdr:to>
    <xdr:sp macro="" textlink="">
      <xdr:nvSpPr>
        <xdr:cNvPr id="14" name="Textfeld 13"/>
        <xdr:cNvSpPr txBox="1"/>
      </xdr:nvSpPr>
      <xdr:spPr>
        <a:xfrm>
          <a:off x="856343" y="4590596"/>
          <a:ext cx="4586514" cy="1913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Altri punti:</a:t>
          </a:r>
        </a:p>
        <a:p>
          <a:pPr defTabSz="914400">
            <a:lnSpc>
              <a:spcPct val="100000"/>
            </a:lnSpc>
          </a:pPr>
          <a:r>
            <a:rPr lang="de-CH" sz="1400" i="1"/>
            <a:t>- In futuro andranno evitati CC 4 d’importo notevole</a:t>
          </a:r>
        </a:p>
        <a:p>
          <a:pPr defTabSz="914400">
            <a:lnSpc>
              <a:spcPct val="100000"/>
            </a:lnSpc>
          </a:pPr>
          <a:r>
            <a:rPr lang="de-CH" sz="1400" i="1"/>
            <a:t>- CC 4 positivi continueranno a confluire in fondi di compensazione (la tabella di riporto è mantenuta)</a:t>
          </a:r>
        </a:p>
        <a:p>
          <a:pPr defTabSz="914400">
            <a:lnSpc>
              <a:spcPct val="100000"/>
            </a:lnSpc>
          </a:pPr>
          <a:r>
            <a:rPr lang="de-CH" sz="1400" i="1"/>
            <a:t>- Non vi saranno (ulteriori) riduzioni nel corso del periodo contrattuale</a:t>
          </a:r>
        </a:p>
        <a:p>
          <a:pPr defTabSz="914400">
            <a:lnSpc>
              <a:spcPct val="100000"/>
            </a:lnSpc>
          </a:pPr>
          <a:r>
            <a:rPr lang="de-CH" sz="1400" i="1"/>
            <a:t>- La nuova "situazione delle riserve" sarà considerata in modo analogo per il nuovo periodo contrattuale </a:t>
          </a:r>
        </a:p>
      </xdr:txBody>
    </xdr:sp>
    <xdr:clientData/>
  </xdr:twoCellAnchor>
  <xdr:twoCellAnchor>
    <xdr:from>
      <xdr:col>9</xdr:col>
      <xdr:colOff>18256</xdr:colOff>
      <xdr:row>23</xdr:row>
      <xdr:rowOff>59532</xdr:rowOff>
    </xdr:from>
    <xdr:to>
      <xdr:col>9</xdr:col>
      <xdr:colOff>699295</xdr:colOff>
      <xdr:row>25</xdr:row>
      <xdr:rowOff>27782</xdr:rowOff>
    </xdr:to>
    <xdr:sp macro="" textlink="">
      <xdr:nvSpPr>
        <xdr:cNvPr id="15" name="Pfeil nach rechts 14"/>
        <xdr:cNvSpPr/>
      </xdr:nvSpPr>
      <xdr:spPr>
        <a:xfrm>
          <a:off x="7562056" y="3679032"/>
          <a:ext cx="681039" cy="33020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742951</xdr:colOff>
      <xdr:row>22</xdr:row>
      <xdr:rowOff>153988</xdr:rowOff>
    </xdr:from>
    <xdr:to>
      <xdr:col>11</xdr:col>
      <xdr:colOff>539750</xdr:colOff>
      <xdr:row>26</xdr:row>
      <xdr:rowOff>39687</xdr:rowOff>
    </xdr:to>
    <xdr:sp macro="" textlink="">
      <xdr:nvSpPr>
        <xdr:cNvPr id="16" name="Textfeld 15"/>
        <xdr:cNvSpPr txBox="1"/>
      </xdr:nvSpPr>
      <xdr:spPr>
        <a:xfrm>
          <a:off x="8286751" y="3592513"/>
          <a:ext cx="1473199" cy="609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Nuovo contratto 2020–2023</a:t>
          </a:r>
        </a:p>
      </xdr:txBody>
    </xdr:sp>
    <xdr:clientData/>
  </xdr:twoCellAnchor>
  <xdr:twoCellAnchor>
    <xdr:from>
      <xdr:col>7</xdr:col>
      <xdr:colOff>464343</xdr:colOff>
      <xdr:row>26</xdr:row>
      <xdr:rowOff>59531</xdr:rowOff>
    </xdr:from>
    <xdr:to>
      <xdr:col>8</xdr:col>
      <xdr:colOff>369092</xdr:colOff>
      <xdr:row>33</xdr:row>
      <xdr:rowOff>71437</xdr:rowOff>
    </xdr:to>
    <xdr:sp macro="" textlink="">
      <xdr:nvSpPr>
        <xdr:cNvPr id="17" name="Nach oben gebogener Pfeil 16"/>
        <xdr:cNvSpPr/>
      </xdr:nvSpPr>
      <xdr:spPr>
        <a:xfrm rot="5400000">
          <a:off x="6063852" y="4489847"/>
          <a:ext cx="1278731" cy="742949"/>
        </a:xfrm>
        <a:prstGeom prst="bentUpArrow">
          <a:avLst>
            <a:gd name="adj1" fmla="val 25000"/>
            <a:gd name="adj2" fmla="val 23361"/>
            <a:gd name="adj3" fmla="val 33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685799</xdr:colOff>
      <xdr:row>3</xdr:row>
      <xdr:rowOff>219074</xdr:rowOff>
    </xdr:to>
    <xdr:pic>
      <xdr:nvPicPr>
        <xdr:cNvPr id="18" name="Bild 1" descr="Logo Confederazione Svizzera" title="Logo Confederazione Svizze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199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2362199</xdr:colOff>
      <xdr:row>3</xdr:row>
      <xdr:rowOff>200024</xdr:rowOff>
    </xdr:to>
    <xdr:pic>
      <xdr:nvPicPr>
        <xdr:cNvPr id="2" name="Bild 1" descr="Logo Confederazione Svizzera" title="Logo Confederazione Svizzer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199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2362200</xdr:colOff>
      <xdr:row>3</xdr:row>
      <xdr:rowOff>190499</xdr:rowOff>
    </xdr:to>
    <xdr:pic>
      <xdr:nvPicPr>
        <xdr:cNvPr id="2" name="Bild 1" descr="Logo Confederazione Svizzera" title="Logo Confederazione Svizzer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62199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view="pageBreakPreview" zoomScale="60" zoomScaleNormal="100" workbookViewId="0">
      <selection activeCell="D44" sqref="D44"/>
    </sheetView>
  </sheetViews>
  <sheetFormatPr baseColWidth="10" defaultColWidth="11" defaultRowHeight="14.25" x14ac:dyDescent="0.2"/>
  <sheetData>
    <row r="1" spans="1:8" s="67" customFormat="1" x14ac:dyDescent="0.2">
      <c r="H1" s="68" t="s">
        <v>56</v>
      </c>
    </row>
    <row r="2" spans="1:8" s="67" customFormat="1" ht="18.75" customHeight="1" x14ac:dyDescent="0.2">
      <c r="H2" s="75" t="s">
        <v>57</v>
      </c>
    </row>
    <row r="3" spans="1:8" ht="12" customHeight="1" x14ac:dyDescent="0.2">
      <c r="H3" s="69" t="s">
        <v>58</v>
      </c>
    </row>
    <row r="4" spans="1:8" ht="43.5" customHeight="1" x14ac:dyDescent="0.35">
      <c r="A4" s="65" t="s">
        <v>55</v>
      </c>
    </row>
    <row r="5" spans="1:8" ht="23.25" x14ac:dyDescent="0.35">
      <c r="A5" s="65" t="s">
        <v>62</v>
      </c>
    </row>
    <row r="42" spans="1:1" ht="15" x14ac:dyDescent="0.25">
      <c r="A42" s="79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Footer>&amp;R&amp;9Version 1.0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26"/>
  <sheetViews>
    <sheetView view="pageBreakPreview" zoomScale="60" zoomScaleNormal="100" workbookViewId="0">
      <selection activeCell="I25" sqref="I25"/>
    </sheetView>
  </sheetViews>
  <sheetFormatPr baseColWidth="10" defaultColWidth="11" defaultRowHeight="14.25" x14ac:dyDescent="0.2"/>
  <cols>
    <col min="1" max="1" width="46.75" customWidth="1"/>
    <col min="2" max="2" width="17.875" customWidth="1"/>
    <col min="3" max="3" width="13.75" customWidth="1"/>
    <col min="4" max="4" width="13.125" customWidth="1"/>
    <col min="5" max="5" width="22" customWidth="1"/>
    <col min="6" max="6" width="18.25" customWidth="1"/>
    <col min="7" max="7" width="12.75" customWidth="1"/>
    <col min="8" max="8" width="12.125" bestFit="1" customWidth="1"/>
    <col min="9" max="9" width="13.75" customWidth="1"/>
    <col min="10" max="10" width="14.625" customWidth="1"/>
  </cols>
  <sheetData>
    <row r="1" spans="1:8" s="67" customFormat="1" x14ac:dyDescent="0.2">
      <c r="D1" s="68" t="s">
        <v>56</v>
      </c>
    </row>
    <row r="2" spans="1:8" s="67" customFormat="1" ht="18" customHeight="1" x14ac:dyDescent="0.2">
      <c r="D2" s="75" t="s">
        <v>57</v>
      </c>
    </row>
    <row r="3" spans="1:8" x14ac:dyDescent="0.2">
      <c r="D3" s="69" t="s">
        <v>58</v>
      </c>
    </row>
    <row r="4" spans="1:8" s="67" customFormat="1" ht="20.25" customHeight="1" x14ac:dyDescent="0.2">
      <c r="D4" s="69"/>
    </row>
    <row r="5" spans="1:8" s="67" customFormat="1" ht="5.25" customHeight="1" x14ac:dyDescent="0.2">
      <c r="D5" s="69"/>
    </row>
    <row r="6" spans="1:8" ht="23.25" x14ac:dyDescent="0.35">
      <c r="A6" s="77" t="s">
        <v>65</v>
      </c>
      <c r="B6" s="31" t="s">
        <v>0</v>
      </c>
      <c r="C6" s="80"/>
      <c r="D6" s="81"/>
      <c r="E6" s="82"/>
    </row>
    <row r="7" spans="1:8" ht="15" x14ac:dyDescent="0.25">
      <c r="A7" s="30"/>
      <c r="B7" s="32" t="s">
        <v>1</v>
      </c>
      <c r="C7" s="80"/>
      <c r="D7" s="81"/>
      <c r="E7" s="82"/>
    </row>
    <row r="8" spans="1:8" ht="15" x14ac:dyDescent="0.2">
      <c r="A8" s="30"/>
      <c r="B8" s="31" t="s">
        <v>2</v>
      </c>
      <c r="C8" s="80"/>
      <c r="D8" s="81"/>
      <c r="E8" s="82"/>
    </row>
    <row r="9" spans="1:8" x14ac:dyDescent="0.2">
      <c r="A9" s="30"/>
      <c r="B9" s="30"/>
      <c r="C9" s="30"/>
      <c r="D9" s="30"/>
      <c r="E9" s="30"/>
    </row>
    <row r="10" spans="1:8" ht="30" x14ac:dyDescent="0.35">
      <c r="A10" s="48"/>
      <c r="B10" s="49" t="s">
        <v>3</v>
      </c>
      <c r="C10" s="50" t="s">
        <v>4</v>
      </c>
      <c r="D10" s="50" t="s">
        <v>5</v>
      </c>
      <c r="E10" s="50" t="s">
        <v>6</v>
      </c>
      <c r="H10" s="77"/>
    </row>
    <row r="11" spans="1:8" ht="27.75" customHeight="1" x14ac:dyDescent="0.2">
      <c r="A11" s="33" t="s">
        <v>7</v>
      </c>
      <c r="B11" s="55">
        <v>3000000</v>
      </c>
      <c r="C11" s="34"/>
      <c r="D11" s="40" t="s">
        <v>8</v>
      </c>
      <c r="E11" s="70"/>
    </row>
    <row r="12" spans="1:8" ht="27.75" customHeight="1" x14ac:dyDescent="0.2">
      <c r="A12" s="33" t="s">
        <v>9</v>
      </c>
      <c r="B12" s="55">
        <v>2500000</v>
      </c>
      <c r="C12" s="34"/>
      <c r="D12" s="40" t="s">
        <v>10</v>
      </c>
      <c r="E12" s="70"/>
    </row>
    <row r="13" spans="1:8" ht="27.75" customHeight="1" x14ac:dyDescent="0.2">
      <c r="A13" s="45" t="s">
        <v>11</v>
      </c>
      <c r="B13" s="56">
        <f>B12/B11</f>
        <v>0.83333333333333337</v>
      </c>
      <c r="C13" s="46" t="str">
        <f>IFERROR((C12/C11),"")</f>
        <v/>
      </c>
      <c r="D13" s="47" t="s">
        <v>12</v>
      </c>
      <c r="E13" s="71"/>
    </row>
    <row r="14" spans="1:8" ht="42.75" customHeight="1" x14ac:dyDescent="0.2">
      <c r="A14" s="36" t="s">
        <v>60</v>
      </c>
      <c r="B14" s="55">
        <f>8000000</f>
        <v>8000000</v>
      </c>
      <c r="C14" s="37"/>
      <c r="D14" s="40" t="str">
        <f>IFERROR((C14*C13),"")</f>
        <v/>
      </c>
      <c r="E14" s="78" t="s">
        <v>63</v>
      </c>
      <c r="H14" s="60"/>
    </row>
    <row r="15" spans="1:8" ht="27.75" customHeight="1" x14ac:dyDescent="0.2">
      <c r="A15" s="36" t="s">
        <v>13</v>
      </c>
      <c r="B15" s="55">
        <v>1000000</v>
      </c>
      <c r="C15" s="37"/>
      <c r="D15" s="40" t="str">
        <f>IFERROR((C15*C13),"")</f>
        <v/>
      </c>
      <c r="E15" s="78"/>
    </row>
    <row r="16" spans="1:8" ht="41.25" customHeight="1" x14ac:dyDescent="0.2">
      <c r="A16" s="36" t="s">
        <v>14</v>
      </c>
      <c r="B16" s="55">
        <v>100000</v>
      </c>
      <c r="C16" s="37"/>
      <c r="D16" s="40">
        <f>C16</f>
        <v>0</v>
      </c>
      <c r="E16" s="78"/>
    </row>
    <row r="17" spans="1:5" ht="36" customHeight="1" x14ac:dyDescent="0.2">
      <c r="A17" s="36" t="s">
        <v>67</v>
      </c>
      <c r="B17" s="55">
        <v>50000</v>
      </c>
      <c r="C17" s="37"/>
      <c r="D17" s="40">
        <f>C17</f>
        <v>0</v>
      </c>
      <c r="E17" s="78" t="s">
        <v>63</v>
      </c>
    </row>
    <row r="18" spans="1:5" ht="42" customHeight="1" x14ac:dyDescent="0.2">
      <c r="A18" s="36" t="s">
        <v>15</v>
      </c>
      <c r="B18" s="55">
        <v>-500000</v>
      </c>
      <c r="C18" s="37"/>
      <c r="D18" s="40">
        <f>C18</f>
        <v>0</v>
      </c>
      <c r="E18" s="78" t="s">
        <v>59</v>
      </c>
    </row>
    <row r="19" spans="1:5" ht="27.75" customHeight="1" x14ac:dyDescent="0.2">
      <c r="A19" s="36" t="s">
        <v>16</v>
      </c>
      <c r="B19" s="55">
        <v>-200000</v>
      </c>
      <c r="C19" s="39">
        <v>-200000</v>
      </c>
      <c r="D19" s="40">
        <f>C19</f>
        <v>-200000</v>
      </c>
      <c r="E19" s="70"/>
    </row>
    <row r="20" spans="1:5" ht="27.75" customHeight="1" x14ac:dyDescent="0.2">
      <c r="A20" s="51" t="s">
        <v>17</v>
      </c>
      <c r="B20" s="57">
        <f>(((B14+B15+B18)*B13)+(B16+B19+B17))</f>
        <v>7033333.333333334</v>
      </c>
      <c r="C20" s="57">
        <f>SUM(C14:C19)</f>
        <v>-200000</v>
      </c>
      <c r="D20" s="52">
        <f>SUM(D14:D19)</f>
        <v>-200000</v>
      </c>
      <c r="E20" s="72"/>
    </row>
    <row r="21" spans="1:5" ht="27.75" customHeight="1" x14ac:dyDescent="0.2">
      <c r="A21" s="35" t="s">
        <v>18</v>
      </c>
      <c r="B21" s="58">
        <f>B20/B12</f>
        <v>2.8133333333333335</v>
      </c>
      <c r="C21" s="38" t="s">
        <v>19</v>
      </c>
      <c r="D21" s="53" t="str">
        <f>IFERROR(D20/C12,"")</f>
        <v/>
      </c>
      <c r="E21" s="73"/>
    </row>
    <row r="22" spans="1:5" ht="27.75" customHeight="1" x14ac:dyDescent="0.2">
      <c r="A22" s="33" t="s">
        <v>51</v>
      </c>
      <c r="B22" s="55">
        <v>1000000</v>
      </c>
      <c r="C22" s="61"/>
      <c r="D22" s="54"/>
      <c r="E22" s="74"/>
    </row>
    <row r="23" spans="1:5" x14ac:dyDescent="0.2">
      <c r="A23" s="30"/>
      <c r="B23" s="42"/>
      <c r="C23" s="42"/>
      <c r="D23" s="44"/>
      <c r="E23" s="30"/>
    </row>
    <row r="24" spans="1:5" x14ac:dyDescent="0.2">
      <c r="A24" s="41" t="s">
        <v>20</v>
      </c>
      <c r="B24" s="42"/>
      <c r="C24" s="42"/>
      <c r="D24" s="42"/>
      <c r="E24" s="43"/>
    </row>
    <row r="26" spans="1:5" ht="15" x14ac:dyDescent="0.25">
      <c r="A26" s="79" t="s">
        <v>69</v>
      </c>
    </row>
  </sheetData>
  <mergeCells count="3">
    <mergeCell ref="C6:E6"/>
    <mergeCell ref="C7:E7"/>
    <mergeCell ref="C8:E8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Footer>&amp;R&amp;9Version 1.1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37"/>
  <sheetViews>
    <sheetView view="pageBreakPreview" topLeftCell="A5" zoomScale="60" zoomScaleNormal="100" workbookViewId="0">
      <selection activeCell="F42" sqref="F42"/>
    </sheetView>
  </sheetViews>
  <sheetFormatPr baseColWidth="10" defaultColWidth="11" defaultRowHeight="14.25" x14ac:dyDescent="0.2"/>
  <cols>
    <col min="1" max="1" width="57.375" customWidth="1"/>
    <col min="2" max="2" width="14.25" customWidth="1"/>
    <col min="3" max="3" width="66.5" bestFit="1" customWidth="1"/>
    <col min="5" max="5" width="40.25" customWidth="1"/>
  </cols>
  <sheetData>
    <row r="1" spans="1:5" x14ac:dyDescent="0.2">
      <c r="C1" s="68" t="s">
        <v>56</v>
      </c>
    </row>
    <row r="2" spans="1:5" s="67" customFormat="1" ht="18.75" customHeight="1" x14ac:dyDescent="0.2">
      <c r="C2" s="75" t="s">
        <v>57</v>
      </c>
    </row>
    <row r="3" spans="1:5" s="67" customFormat="1" x14ac:dyDescent="0.2">
      <c r="C3" s="69" t="s">
        <v>58</v>
      </c>
    </row>
    <row r="4" spans="1:5" s="64" customFormat="1" ht="45.75" customHeight="1" x14ac:dyDescent="0.35">
      <c r="A4" s="65" t="s">
        <v>64</v>
      </c>
    </row>
    <row r="5" spans="1:5" s="64" customFormat="1" ht="46.5" x14ac:dyDescent="0.35">
      <c r="A5" s="76" t="s">
        <v>61</v>
      </c>
      <c r="B5" s="29" t="s">
        <v>52</v>
      </c>
    </row>
    <row r="6" spans="1:5" s="64" customFormat="1" ht="23.25" x14ac:dyDescent="0.35">
      <c r="A6" s="65" t="s">
        <v>53</v>
      </c>
      <c r="B6" s="29" t="s">
        <v>54</v>
      </c>
      <c r="C6" s="66"/>
    </row>
    <row r="8" spans="1:5" ht="18" x14ac:dyDescent="0.25">
      <c r="A8" s="22" t="s">
        <v>21</v>
      </c>
    </row>
    <row r="9" spans="1:5" x14ac:dyDescent="0.2">
      <c r="A9" s="4" t="s">
        <v>22</v>
      </c>
      <c r="B9" s="4">
        <v>18</v>
      </c>
      <c r="C9" t="s">
        <v>23</v>
      </c>
    </row>
    <row r="10" spans="1:5" x14ac:dyDescent="0.2">
      <c r="A10" s="4" t="s">
        <v>24</v>
      </c>
      <c r="B10" s="5">
        <v>0.02</v>
      </c>
      <c r="C10" t="s">
        <v>25</v>
      </c>
    </row>
    <row r="11" spans="1:5" x14ac:dyDescent="0.2">
      <c r="A11" s="4" t="s">
        <v>26</v>
      </c>
      <c r="B11" s="6">
        <v>50000</v>
      </c>
      <c r="C11" t="s">
        <v>27</v>
      </c>
    </row>
    <row r="12" spans="1:5" x14ac:dyDescent="0.2">
      <c r="B12" s="28"/>
      <c r="D12" s="9"/>
      <c r="E12" s="9"/>
    </row>
    <row r="13" spans="1:5" ht="18" x14ac:dyDescent="0.25">
      <c r="A13" s="23" t="s">
        <v>28</v>
      </c>
      <c r="B13" s="27"/>
      <c r="C13" s="7"/>
      <c r="D13" s="9"/>
      <c r="E13" s="9"/>
    </row>
    <row r="14" spans="1:5" ht="19.5" customHeight="1" x14ac:dyDescent="0.2">
      <c r="A14" s="24" t="s">
        <v>29</v>
      </c>
      <c r="B14" s="63"/>
      <c r="C14" s="10"/>
      <c r="D14" s="9"/>
      <c r="E14" s="9"/>
    </row>
    <row r="15" spans="1:5" x14ac:dyDescent="0.2">
      <c r="A15" s="11" t="s">
        <v>30</v>
      </c>
      <c r="B15" s="63">
        <f>'Calcolo substrato cap.'!D20</f>
        <v>-200000</v>
      </c>
      <c r="C15" s="17" t="s">
        <v>68</v>
      </c>
      <c r="D15" s="13"/>
      <c r="E15" s="9"/>
    </row>
    <row r="16" spans="1:5" x14ac:dyDescent="0.2">
      <c r="A16" s="11" t="s">
        <v>31</v>
      </c>
      <c r="B16" s="63">
        <f>'Calcolo substrato cap.'!C12</f>
        <v>0</v>
      </c>
      <c r="C16" s="10" t="s">
        <v>32</v>
      </c>
      <c r="D16" s="9"/>
      <c r="E16" s="9"/>
    </row>
    <row r="17" spans="1:5" x14ac:dyDescent="0.2">
      <c r="A17" s="11" t="s">
        <v>33</v>
      </c>
      <c r="B17" s="63">
        <f>'Calcolo substrato cap.'!C22</f>
        <v>0</v>
      </c>
      <c r="C17" s="10" t="s">
        <v>34</v>
      </c>
      <c r="D17" s="9"/>
      <c r="E17" s="9"/>
    </row>
    <row r="18" spans="1:5" ht="20.25" customHeight="1" x14ac:dyDescent="0.2">
      <c r="A18" s="24" t="s">
        <v>35</v>
      </c>
      <c r="B18" s="62"/>
      <c r="C18" s="10"/>
      <c r="D18" s="9"/>
      <c r="E18" s="9"/>
    </row>
    <row r="19" spans="1:5" ht="15" x14ac:dyDescent="0.25">
      <c r="A19" s="11" t="s">
        <v>36</v>
      </c>
      <c r="B19" s="12"/>
      <c r="C19" s="17" t="s">
        <v>50</v>
      </c>
      <c r="D19" s="13"/>
      <c r="E19" s="9"/>
    </row>
    <row r="20" spans="1:5" x14ac:dyDescent="0.2">
      <c r="A20" s="25" t="s">
        <v>66</v>
      </c>
      <c r="B20" s="8"/>
      <c r="C20" s="10"/>
      <c r="D20" s="9"/>
      <c r="E20" s="9"/>
    </row>
    <row r="21" spans="1:5" ht="8.25" customHeight="1" x14ac:dyDescent="0.2">
      <c r="A21" s="14"/>
      <c r="B21" s="15"/>
      <c r="C21" s="16"/>
      <c r="D21" s="9"/>
      <c r="E21" s="9"/>
    </row>
    <row r="22" spans="1:5" x14ac:dyDescent="0.2">
      <c r="A22" s="9"/>
      <c r="B22" s="9"/>
      <c r="C22" s="9"/>
      <c r="D22" s="9"/>
      <c r="E22" s="9"/>
    </row>
    <row r="23" spans="1:5" ht="18" x14ac:dyDescent="0.25">
      <c r="A23" s="26" t="s">
        <v>37</v>
      </c>
      <c r="B23" s="1"/>
      <c r="D23" s="9"/>
      <c r="E23" s="9"/>
    </row>
    <row r="24" spans="1:5" x14ac:dyDescent="0.2">
      <c r="A24" t="s">
        <v>38</v>
      </c>
      <c r="B24" s="1">
        <f>B16/12*B9</f>
        <v>0</v>
      </c>
      <c r="C24" t="s">
        <v>39</v>
      </c>
      <c r="D24" s="9"/>
      <c r="E24" s="9"/>
    </row>
    <row r="25" spans="1:5" x14ac:dyDescent="0.2">
      <c r="A25" t="s">
        <v>40</v>
      </c>
      <c r="B25" s="1">
        <f>IF((B15-B24)&gt;0,B15-B24,0)</f>
        <v>0</v>
      </c>
      <c r="C25" t="s">
        <v>41</v>
      </c>
      <c r="D25" s="9"/>
      <c r="E25" s="9"/>
    </row>
    <row r="26" spans="1:5" ht="15" x14ac:dyDescent="0.25">
      <c r="A26" s="2" t="s">
        <v>42</v>
      </c>
      <c r="B26" s="3">
        <f>B25/4</f>
        <v>0</v>
      </c>
      <c r="C26" s="59"/>
    </row>
    <row r="28" spans="1:5" x14ac:dyDescent="0.2">
      <c r="A28" t="s">
        <v>43</v>
      </c>
      <c r="B28" s="1">
        <f>B19</f>
        <v>0</v>
      </c>
    </row>
    <row r="29" spans="1:5" x14ac:dyDescent="0.2">
      <c r="A29" t="s">
        <v>44</v>
      </c>
      <c r="B29" s="1">
        <f>IF((B16*B10)&gt;B11,B16*B10,(MIN(B11,B19)))</f>
        <v>50000</v>
      </c>
      <c r="C29" t="s">
        <v>45</v>
      </c>
    </row>
    <row r="30" spans="1:5" ht="15" x14ac:dyDescent="0.25">
      <c r="A30" s="2" t="s">
        <v>46</v>
      </c>
      <c r="B30" s="3">
        <f>IF(B28-B29&gt;0,B28-B29,0)</f>
        <v>0</v>
      </c>
    </row>
    <row r="31" spans="1:5" ht="7.5" customHeight="1" x14ac:dyDescent="0.2"/>
    <row r="32" spans="1:5" ht="15" x14ac:dyDescent="0.25">
      <c r="A32" s="2" t="s">
        <v>47</v>
      </c>
      <c r="B32" s="3">
        <f>B26+B30</f>
        <v>0</v>
      </c>
    </row>
    <row r="34" spans="1:2" ht="17.25" customHeight="1" x14ac:dyDescent="0.2">
      <c r="A34" s="18" t="s">
        <v>48</v>
      </c>
      <c r="B34" s="19">
        <f>B17</f>
        <v>0</v>
      </c>
    </row>
    <row r="35" spans="1:2" ht="22.5" customHeight="1" x14ac:dyDescent="0.2">
      <c r="A35" s="20" t="s">
        <v>49</v>
      </c>
      <c r="B35" s="21">
        <f>IF(B32&gt;B17,0,B17-B32)</f>
        <v>0</v>
      </c>
    </row>
    <row r="37" spans="1:2" ht="15" x14ac:dyDescent="0.25">
      <c r="A37" s="79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Footer>&amp;R&amp;9Version 1.1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llegati 4_5_V1.1_Calcolo della capacità di prestazione propria_modello"/>
    <f:field ref="objsubject" par="" edit="true" text=""/>
    <f:field ref="objcreatedby" par="" text="Vonlanthen, Adrian, Voa, BSV"/>
    <f:field ref="objcreatedat" par="" text="28.01.2019 07:20:46"/>
    <f:field ref="objchangedby" par="" text="Lang-Maurer, Eva, Lae, BSV"/>
    <f:field ref="objmodifiedat" par="" text="28.03.2019 15:33:50"/>
    <f:field ref="doc_FSCFOLIO_1_1001_FieldDocumentNumber" par="" text=""/>
    <f:field ref="doc_FSCFOLIO_1_1001_FieldSubject" par="" edit="true" text=""/>
    <f:field ref="FSCFOLIO_1_1001_FieldCurrentUser" par="" text="Eva Lang-Maurer"/>
    <f:field ref="CCAPRECONFIG_15_1001_Objektname" par="" edit="true" text="Allegati 4_5_V1.1_Calcolo della capacità di prestazione propria_modello"/>
    <f:field ref="CHPRECONFIG_1_1001_Objektname" par="" edit="true" text="Allegati 4_5_V1.1_Calcolo della capacità di prestazione propria_modello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29" ma:contentTypeDescription="Ein neues Dokument erstellen." ma:contentTypeScope="" ma:versionID="fcc4afb6df98e51a9579058c213ba98b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ffa47c5e7b3d3119ac2adfff6f0cc785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2019-04-02T22:00:00+00:00</PublishFrom>
    <DocumentNr xmlns="a88f3e11-806f-455b-a3b3-6a1b2c434eb2" xsi:nil="true"/>
    <IconOverlay xmlns="http://schemas.microsoft.com/sharepoint/v4" xsi:nil="true"/>
    <DocumentLanguage xmlns="a88f3e11-806f-455b-a3b3-6a1b2c434eb2">it</DocumentLanguage>
    <PublishTo xmlns="a88f3e11-806f-455b-a3b3-6a1b2c434eb2" xsi:nil="true"/>
    <IsLastVersion xmlns="a88f3e11-806f-455b-a3b3-6a1b2c434eb2">true</IsLastVersion>
    <SortMode xmlns="3c287e8c-5561-43b0-a4ad-fc7d6aa86c89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E1D31310-956F-4425-BD9F-73A60CF5A59B}"/>
</file>

<file path=customXml/itemProps3.xml><?xml version="1.0" encoding="utf-8"?>
<ds:datastoreItem xmlns:ds="http://schemas.openxmlformats.org/officeDocument/2006/customXml" ds:itemID="{BE60AA08-2EE4-475E-8034-E55F3A849651}"/>
</file>

<file path=customXml/itemProps4.xml><?xml version="1.0" encoding="utf-8"?>
<ds:datastoreItem xmlns:ds="http://schemas.openxmlformats.org/officeDocument/2006/customXml" ds:itemID="{95D2679E-EC13-49F2-ADF3-6DC5B7B9FC1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Schema</vt:lpstr>
      <vt:lpstr>Calcolo substrato cap.</vt:lpstr>
      <vt:lpstr>Calc. cap. prest. propria</vt:lpstr>
      <vt:lpstr>'Calc. cap. prest. propria'!Druckbereich</vt:lpstr>
      <vt:lpstr>'Calcolo substrato cap.'!Druckbereich</vt:lpstr>
      <vt:lpstr>Schema!Druckbereich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4_5 Versione 1.1 CSOAA 2020-2023: Calcolo della capacità di prestazione propria</dc:title>
  <dc:creator>Bhend Thomas BSV</dc:creator>
  <cp:lastModifiedBy>Lokaj Lule BSV</cp:lastModifiedBy>
  <cp:lastPrinted>2019-02-28T10:27:13Z</cp:lastPrinted>
  <dcterms:created xsi:type="dcterms:W3CDTF">2018-11-21T09:18:21Z</dcterms:created>
  <dcterms:modified xsi:type="dcterms:W3CDTF">2019-04-02T09:33:42Z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819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Vorlage_Berechnungsbeispiel Subsidiarität Art. 74 IVG_2020-23_Voa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2019210-0819</vt:lpwstr>
  </property>
  <property fmtid="{D5CDD505-2E9C-101B-9397-08002B2CF9AE}" pid="40" name="FSC#BSVTEMPL@102.1950:DocumentIDEnhanced">
    <vt:lpwstr>342.9-00031 10.01.2019 Doknr: 819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28.01.2019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*COO.2063.100.4.2177400*</vt:lpwstr>
  </property>
  <property fmtid="{D5CDD505-2E9C-101B-9397-08002B2CF9AE}" pid="69" name="FSC#COOELAK@1.1001:RefBarCode">
    <vt:lpwstr>*COO.2063.100.4.2164038*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Eva.Lang@bsv.admin.ch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Vorlage_Berechnungsbeispiel Subsidiarität Art. 74 IVG_2020-23_Voa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COO.2063.100.4.2177400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