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0" yWindow="0" windowWidth="28800" windowHeight="12315" activeTab="1"/>
  </bookViews>
  <sheets>
    <sheet name="Modèle" sheetId="2" r:id="rId1"/>
    <sheet name="Calcul substrat capital" sheetId="6" r:id="rId2"/>
    <sheet name="Calcul capacité prest. propres" sheetId="1" r:id="rId3"/>
  </sheets>
  <definedNames>
    <definedName name="_xlnm.Print_Area" localSheetId="2">'Calcul capacité prest. propres'!$A$1:$C$37</definedName>
    <definedName name="_xlnm.Print_Area" localSheetId="1">'Calcul substrat capital'!$A$1:$E$24</definedName>
    <definedName name="_xlnm.Print_Area" localSheetId="0">Modèle!$A$1:$L$43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D16" i="6" l="1"/>
  <c r="D15" i="6" l="1"/>
  <c r="B17" i="1"/>
  <c r="B16" i="1"/>
  <c r="B12" i="6"/>
  <c r="C18" i="6"/>
  <c r="D17" i="6"/>
  <c r="D14" i="6"/>
  <c r="C11" i="6"/>
  <c r="D13" i="6" s="1"/>
  <c r="B11" i="6"/>
  <c r="B18" i="6" l="1"/>
  <c r="B19" i="6"/>
  <c r="D12" i="6"/>
  <c r="D18" i="6" l="1"/>
  <c r="D19" i="6" l="1"/>
  <c r="B15" i="1"/>
  <c r="B34" i="1"/>
  <c r="B29" i="1" l="1"/>
  <c r="B28" i="1"/>
  <c r="B24" i="1"/>
  <c r="B30" i="1" l="1"/>
  <c r="B26" i="1"/>
  <c r="B32" i="1" l="1"/>
  <c r="B35" i="1" s="1"/>
</calcChain>
</file>

<file path=xl/comments1.xml><?xml version="1.0" encoding="utf-8"?>
<comments xmlns="http://schemas.openxmlformats.org/spreadsheetml/2006/main">
  <authors>
    <author>Vonlanthen Adrian BSV</author>
  </authors>
  <commentList>
    <comment ref="B19" authorId="0" shapeId="0">
      <text>
        <r>
          <rPr>
            <b/>
            <sz val="9"/>
            <color indexed="81"/>
            <rFont val="Segoe UI"/>
            <charset val="1"/>
          </rPr>
          <t>Vonlanthen Adrian BSV:</t>
        </r>
        <r>
          <rPr>
            <sz val="9"/>
            <color indexed="81"/>
            <rFont val="Segoe UI"/>
            <charset val="1"/>
          </rPr>
          <t xml:space="preserve">
bitte bei Bedarf manuell ausfüllen</t>
        </r>
      </text>
    </comment>
  </commentList>
</comments>
</file>

<file path=xl/sharedStrings.xml><?xml version="1.0" encoding="utf-8"?>
<sst xmlns="http://schemas.openxmlformats.org/spreadsheetml/2006/main" count="80" uniqueCount="70">
  <si>
    <r>
      <rPr>
        <b/>
        <sz val="11"/>
        <color theme="1"/>
        <rFont val="Arial"/>
        <family val="2"/>
      </rPr>
      <t>N</t>
    </r>
    <r>
      <rPr>
        <b/>
        <vertAlign val="superscript"/>
        <sz val="11"/>
        <color theme="1"/>
        <rFont val="Arial"/>
      </rPr>
      <t>o</t>
    </r>
    <r>
      <rPr>
        <b/>
        <sz val="11"/>
        <color theme="1"/>
        <rFont val="Arial"/>
        <family val="2"/>
      </rPr>
      <t xml:space="preserve"> de sous-traitant :</t>
    </r>
  </si>
  <si>
    <r>
      <rPr>
        <b/>
        <sz val="11"/>
        <color theme="1"/>
        <rFont val="Arial"/>
        <family val="2"/>
      </rPr>
      <t>Nom de l’organisation :</t>
    </r>
  </si>
  <si>
    <r>
      <rPr>
        <b/>
        <sz val="11"/>
        <color theme="1"/>
        <rFont val="Arial"/>
        <family val="2"/>
      </rPr>
      <t>Année des derniers comptes annuels révisés :</t>
    </r>
  </si>
  <si>
    <r>
      <rPr>
        <b/>
        <i/>
        <sz val="11"/>
        <color theme="1"/>
        <rFont val="Arial"/>
        <family val="2"/>
      </rPr>
      <t>Exemple</t>
    </r>
  </si>
  <si>
    <r>
      <rPr>
        <b/>
        <sz val="11"/>
        <color theme="1"/>
        <rFont val="Arial"/>
        <family val="2"/>
      </rPr>
      <t>Avant répartition</t>
    </r>
  </si>
  <si>
    <r>
      <rPr>
        <b/>
        <sz val="11"/>
        <color theme="1"/>
        <rFont val="Arial"/>
        <family val="2"/>
      </rPr>
      <t>Après répartition</t>
    </r>
  </si>
  <si>
    <r>
      <rPr>
        <b/>
        <sz val="11"/>
        <color theme="1"/>
        <rFont val="Arial"/>
        <family val="2"/>
      </rPr>
      <t>Remarques</t>
    </r>
  </si>
  <si>
    <r>
      <rPr>
        <sz val="10"/>
        <color rgb="FF000000"/>
        <rFont val="Arial"/>
        <family val="2"/>
      </rPr>
      <t>Charges totales selon CF</t>
    </r>
  </si>
  <si>
    <r>
      <rPr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</si>
  <si>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Coûts complets de l’exploitation au sens de l’art. 74 LAI (voir TCA)</t>
    </r>
  </si>
  <si>
    <r>
      <rPr>
        <sz val="10"/>
        <color rgb="FF000000"/>
        <rFont val="Arial"/>
        <family val="2"/>
      </rPr>
      <t>-</t>
    </r>
  </si>
  <si>
    <r>
      <rPr>
        <b/>
        <sz val="10"/>
        <color rgb="FF000000"/>
        <rFont val="Arial"/>
        <family val="2"/>
      </rPr>
      <t xml:space="preserve">Clé de répartition  </t>
    </r>
  </si>
  <si>
    <r>
      <rPr>
        <b/>
        <sz val="10"/>
        <color rgb="FF000000"/>
        <rFont val="Arial"/>
        <family val="2"/>
      </rPr>
      <t>-</t>
    </r>
  </si>
  <si>
    <r>
      <rPr>
        <sz val="10"/>
        <color rgb="FF000000"/>
        <rFont val="Arial"/>
        <family val="2"/>
      </rPr>
      <t>+ capital libre généré (y c. réserves libres et fonds libres)</t>
    </r>
  </si>
  <si>
    <r>
      <rPr>
        <sz val="10"/>
        <color rgb="FF000000"/>
        <rFont val="Arial"/>
        <family val="2"/>
      </rPr>
      <t>+ fonds affectés à l’exploitation au sens de l’art. 74 LAI (par ex. fonds de fluctuation, pour les organisations bénéficiant d’une subvention de l’AI &gt;300'000 CHF)</t>
    </r>
  </si>
  <si>
    <r>
      <rPr>
        <sz val="10"/>
        <color rgb="FF000000"/>
        <rFont val="Arial"/>
        <family val="2"/>
      </rPr>
      <t>- franchise (forfait)</t>
    </r>
  </si>
  <si>
    <r>
      <rPr>
        <b/>
        <sz val="10"/>
        <color rgb="FF000000"/>
        <rFont val="Arial"/>
        <family val="2"/>
      </rPr>
      <t>Facteur</t>
    </r>
    <r>
      <rPr>
        <sz val="10"/>
        <color rgb="FF000000"/>
        <rFont val="Arial"/>
        <family val="2"/>
      </rPr>
      <t xml:space="preserve"> (substrat du capital réparti divisé par les coûts complets art. 74 LAI)</t>
    </r>
  </si>
  <si>
    <r>
      <rPr>
        <b/>
        <sz val="10"/>
        <color rgb="FFFF0000"/>
        <rFont val="Arial"/>
        <family val="2"/>
      </rPr>
      <t>-</t>
    </r>
  </si>
  <si>
    <r>
      <rPr>
        <sz val="10"/>
        <color rgb="FF000000"/>
        <rFont val="Arial"/>
        <family val="2"/>
      </rPr>
      <t>Subvention annuelle de l’AI (selon contrat)</t>
    </r>
  </si>
  <si>
    <r>
      <rPr>
        <u/>
        <sz val="11"/>
        <color theme="1"/>
        <rFont val="Arial"/>
        <family val="2"/>
      </rPr>
      <t>Autres remarques</t>
    </r>
  </si>
  <si>
    <r>
      <rPr>
        <b/>
        <sz val="11"/>
        <color rgb="FFFF0000"/>
        <rFont val="Arial"/>
        <family val="2"/>
      </rPr>
      <t>Organisation :</t>
    </r>
  </si>
  <si>
    <r>
      <rPr>
        <b/>
        <sz val="11"/>
        <color rgb="FFFF0000"/>
        <rFont val="Arial"/>
        <family val="2"/>
      </rPr>
      <t>N° OFAS :</t>
    </r>
  </si>
  <si>
    <r>
      <rPr>
        <b/>
        <sz val="14"/>
        <color theme="1"/>
        <rFont val="Arial"/>
        <family val="2"/>
      </rPr>
      <t>Paramètres de base</t>
    </r>
  </si>
  <si>
    <r>
      <rPr>
        <sz val="11"/>
        <color theme="1"/>
        <rFont val="Arial"/>
        <family val="2"/>
      </rPr>
      <t>Réserve maximale (substrat du capital)</t>
    </r>
  </si>
  <si>
    <r>
      <rPr>
        <sz val="11"/>
        <color theme="1"/>
        <rFont val="Arial"/>
        <family val="2"/>
      </rPr>
      <t>mois ; substrat du capital x 1,5</t>
    </r>
  </si>
  <si>
    <r>
      <rPr>
        <sz val="11"/>
        <color theme="1"/>
        <rFont val="Arial"/>
        <family val="2"/>
      </rPr>
      <t>CC 4 maximale admise</t>
    </r>
  </si>
  <si>
    <r>
      <rPr>
        <sz val="11"/>
        <color theme="1"/>
        <rFont val="Arial"/>
        <family val="2"/>
      </rPr>
      <t>du total des charges de l’exploitation au sens de l’art. 74 LAI</t>
    </r>
  </si>
  <si>
    <r>
      <rPr>
        <sz val="11"/>
        <color theme="1"/>
        <rFont val="Arial"/>
        <family val="2"/>
      </rPr>
      <t>CC 4</t>
    </r>
  </si>
  <si>
    <r>
      <rPr>
        <b/>
        <sz val="14"/>
        <color theme="1"/>
        <rFont val="Arial"/>
        <family val="2"/>
      </rPr>
      <t>Chiffres de départ</t>
    </r>
  </si>
  <si>
    <r>
      <rPr>
        <b/>
        <i/>
        <sz val="12"/>
        <color theme="1"/>
        <rFont val="Arial"/>
        <family val="2"/>
      </rPr>
      <t>Comptes de la période contractuelle précédente</t>
    </r>
  </si>
  <si>
    <r>
      <rPr>
        <sz val="11"/>
        <color theme="1"/>
        <rFont val="Arial"/>
        <family val="2"/>
      </rPr>
      <t>Possibilité d’indiquer la moyenne en cas de fortes fluctuations</t>
    </r>
  </si>
  <si>
    <r>
      <rPr>
        <sz val="11"/>
        <color theme="1"/>
        <rFont val="Arial"/>
        <family val="2"/>
      </rPr>
      <t>Subvention AI reçue, par année</t>
    </r>
  </si>
  <si>
    <r>
      <rPr>
        <sz val="11"/>
        <color theme="1"/>
        <rFont val="Arial"/>
        <family val="2"/>
      </rPr>
      <t>Possibilité d’indiquer la moyenne en cas de fortes fluctuations</t>
    </r>
  </si>
  <si>
    <r>
      <rPr>
        <b/>
        <i/>
        <sz val="12"/>
        <color theme="1"/>
        <rFont val="Arial"/>
        <family val="2"/>
      </rPr>
      <t>Budget de la nouvelle période contractuelle</t>
    </r>
  </si>
  <si>
    <r>
      <rPr>
        <sz val="11"/>
        <color theme="1"/>
        <rFont val="Arial"/>
        <family val="2"/>
      </rPr>
      <t>Moyenne</t>
    </r>
    <r>
      <rPr>
        <sz val="11"/>
        <color theme="1"/>
        <rFont val="Arial"/>
      </rPr>
      <t xml:space="preserve"> de la CC 4 </t>
    </r>
    <r>
      <rPr>
        <b/>
        <sz val="11"/>
        <color theme="1"/>
        <rFont val="Arial"/>
        <family val="2"/>
      </rPr>
      <t>positive</t>
    </r>
    <r>
      <rPr>
        <sz val="11"/>
        <color theme="1"/>
        <rFont val="Arial"/>
      </rPr>
      <t xml:space="preserve"> </t>
    </r>
    <r>
      <rPr>
        <sz val="11"/>
        <color theme="1"/>
        <rFont val="Arial"/>
        <family val="2"/>
      </rPr>
      <t>de la période précédente</t>
    </r>
  </si>
  <si>
    <r>
      <rPr>
        <sz val="11"/>
        <rFont val="Arial"/>
        <family val="2"/>
      </rPr>
      <t>CC 4</t>
    </r>
    <r>
      <rPr>
        <sz val="11"/>
        <rFont val="Arial"/>
      </rPr>
      <t xml:space="preserve"> positive admise </t>
    </r>
    <r>
      <rPr>
        <sz val="11"/>
        <color rgb="FFFF0000"/>
        <rFont val="Arial"/>
        <family val="2"/>
      </rPr>
      <t>pour l’avenir</t>
    </r>
  </si>
  <si>
    <r>
      <rPr>
        <b/>
        <sz val="14"/>
        <color theme="1"/>
        <rFont val="Arial"/>
        <family val="2"/>
      </rPr>
      <t>Conséquences pour la subvention AI future</t>
    </r>
  </si>
  <si>
    <r>
      <rPr>
        <sz val="11"/>
        <color theme="1"/>
        <rFont val="Arial"/>
        <family val="2"/>
      </rPr>
      <t>Substrat du capital maximal admis</t>
    </r>
  </si>
  <si>
    <r>
      <rPr>
        <sz val="11"/>
        <color theme="1"/>
        <rFont val="Arial"/>
        <family val="2"/>
      </rPr>
      <t>(Facteur 1,5 max.)</t>
    </r>
  </si>
  <si>
    <r>
      <rPr>
        <sz val="11"/>
        <color theme="1"/>
        <rFont val="Arial"/>
        <family val="2"/>
      </rPr>
      <t>Excédent du substrat de capital &gt; 18 mois</t>
    </r>
  </si>
  <si>
    <r>
      <rPr>
        <sz val="11"/>
        <color theme="1"/>
        <rFont val="Arial"/>
        <family val="2"/>
      </rPr>
      <t>(Pour quatre ans)</t>
    </r>
  </si>
  <si>
    <r>
      <rPr>
        <b/>
        <sz val="11"/>
        <color theme="1"/>
        <rFont val="Arial"/>
        <family val="2"/>
      </rPr>
      <t>Réduction de l’excédent, par an</t>
    </r>
  </si>
  <si>
    <r>
      <rPr>
        <sz val="11"/>
        <color theme="1"/>
        <rFont val="Arial"/>
        <family val="2"/>
      </rPr>
      <t xml:space="preserve">Moyenne de la CC 4 </t>
    </r>
    <r>
      <rPr>
        <b/>
        <sz val="11"/>
        <color theme="1"/>
        <rFont val="Arial"/>
      </rPr>
      <t>positive</t>
    </r>
  </si>
  <si>
    <r>
      <rPr>
        <sz val="11"/>
        <color theme="1"/>
        <rFont val="Arial"/>
        <family val="2"/>
      </rPr>
      <t>CC 4 maximale admise</t>
    </r>
  </si>
  <si>
    <r>
      <rPr>
        <sz val="11"/>
        <color theme="1"/>
        <rFont val="Arial"/>
        <family val="2"/>
      </rPr>
      <t>(2 % des coûts globaux de l’exploitation au sens de l’art. 74, max. 50'000 CHF)</t>
    </r>
  </si>
  <si>
    <r>
      <rPr>
        <b/>
        <sz val="11"/>
        <color theme="1"/>
        <rFont val="Arial"/>
        <family val="2"/>
      </rPr>
      <t>Réduction due à une CC 4 positive supérieure</t>
    </r>
  </si>
  <si>
    <r>
      <rPr>
        <sz val="11"/>
        <color theme="1"/>
        <rFont val="Arial"/>
        <family val="2"/>
      </rPr>
      <t>Subvention AI reçue, par année</t>
    </r>
  </si>
  <si>
    <r>
      <rPr>
        <b/>
        <sz val="11"/>
        <color theme="1"/>
        <rFont val="Arial"/>
        <family val="2"/>
      </rPr>
      <t>Nouvelle subvention AI, par an</t>
    </r>
  </si>
  <si>
    <t>Substrat du capital de l’exploitation au sens de l’art. 74 LAI 
après répartition</t>
  </si>
  <si>
    <t>Annexe 5:</t>
  </si>
  <si>
    <t>Subvention au titre de l’art. 74 LAI</t>
  </si>
  <si>
    <t>Département fédéral de l'intérieur DFI</t>
  </si>
  <si>
    <t>Office fédéral des assurances sociales OFAS</t>
  </si>
  <si>
    <t>Domaine Assurance-invalidité</t>
  </si>
  <si>
    <r>
      <rPr>
        <sz val="10"/>
        <color rgb="FF000000"/>
        <rFont val="Arial"/>
        <family val="2"/>
      </rPr>
      <t xml:space="preserve">- capital investi nécessaire au fonctionnement de l’exploitation au sens de l’art. 74 LAI (par ex. immeubles utilisés, etc.) </t>
    </r>
  </si>
  <si>
    <r>
      <t xml:space="preserve">+ capital libéré, </t>
    </r>
    <r>
      <rPr>
        <b/>
        <sz val="10"/>
        <color rgb="FF000000"/>
        <rFont val="Arial"/>
        <family val="2"/>
      </rPr>
      <t>sans</t>
    </r>
    <r>
      <rPr>
        <sz val="10"/>
        <color rgb="FF000000"/>
        <rFont val="Arial"/>
        <family val="2"/>
      </rPr>
      <t xml:space="preserve"> solde indiqué dans la table de mise à jour 
</t>
    </r>
    <r>
      <rPr>
        <sz val="10"/>
        <color rgb="FFFF0000"/>
        <rFont val="Arial"/>
        <family val="2"/>
      </rPr>
      <t>(pour les organisations bénéficiant d’une subvention de l’AI &lt; 300'000 CHF)</t>
    </r>
  </si>
  <si>
    <t>pour les organisations qui ne gèrent pas de fonds de fluctuation</t>
  </si>
  <si>
    <t>Le calcul / la preuve du capital investi pour l’article 74 doit être fourni à l'OFAS.</t>
  </si>
  <si>
    <r>
      <t xml:space="preserve">Calcul de la capacité de prestation propre </t>
    </r>
    <r>
      <rPr>
        <b/>
        <sz val="18"/>
        <rFont val="Arial"/>
        <family val="2"/>
      </rPr>
      <t>(subsidiarité)</t>
    </r>
  </si>
  <si>
    <r>
      <t xml:space="preserve">Modèle pour le calcul de la capacité de prestation propre </t>
    </r>
    <r>
      <rPr>
        <b/>
        <sz val="18"/>
        <rFont val="Arial"/>
        <family val="2"/>
      </rPr>
      <t>(subsidiarité)</t>
    </r>
  </si>
  <si>
    <t>Annexe 4.2:</t>
  </si>
  <si>
    <t>Annexe 4.1:</t>
  </si>
  <si>
    <t>Seuil positif de la CC 4</t>
  </si>
  <si>
    <t>Substrat du capital de l’exploitation art. 74 LAI, selon calcul séparé</t>
  </si>
  <si>
    <t>Coûts totaux de l’exploitation art. 74 LAI (selon TCA)</t>
  </si>
  <si>
    <t>(Avant répartition dans l’organisation faîtière)-&gt;pris en conmpte ultérieurement</t>
  </si>
  <si>
    <t>Réduction comptable de la subvention AI, total</t>
  </si>
  <si>
    <r>
      <rPr>
        <sz val="10"/>
        <color rgb="FF000000"/>
        <rFont val="Arial"/>
      </rPr>
      <t xml:space="preserve">+ solde indiqué dans la table de mise à jour </t>
    </r>
    <r>
      <rPr>
        <sz val="10"/>
        <color rgb="FFFF0000"/>
        <rFont val="Arial"/>
        <family val="2"/>
      </rPr>
      <t>(pour les organisations bénéficiant d’une subvention de l’AI &lt; 300'000 CHF)</t>
    </r>
  </si>
  <si>
    <t>Selon calcul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</si>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</sst>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_-* #,##0.00_-;\-* #,##0.00_-;_-* &quot;-&quot;??_-;_-@_-"/>
    <numFmt numFmtId="166" formatCode="_ * #,##0_ ;_ * \-#,##0_ ;_ * &quot;-&quot;??_ ;_ @_ "/>
  </numFmts>
  <fonts count="37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u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1"/>
      <color theme="1"/>
      <name val="Arial"/>
    </font>
    <font>
      <sz val="10"/>
      <color rgb="FF000000"/>
      <name val="Arial"/>
    </font>
    <font>
      <b/>
      <sz val="10"/>
      <color rgb="FF5B9BD5" tint="-0.249977111117893"/>
      <name val="Arial"/>
      <family val="2"/>
    </font>
    <font>
      <sz val="11"/>
      <color theme="1"/>
      <name val="Arial"/>
    </font>
    <font>
      <sz val="11"/>
      <name val="Arial"/>
    </font>
    <font>
      <b/>
      <sz val="11"/>
      <color theme="1"/>
      <name val="Arial"/>
    </font>
    <font>
      <b/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9" fontId="0" fillId="4" borderId="0" xfId="0" applyNumberFormat="1" applyFill="1"/>
    <xf numFmtId="3" fontId="0" fillId="4" borderId="0" xfId="0" applyNumberFormat="1" applyFill="1"/>
    <xf numFmtId="0" fontId="0" fillId="0" borderId="4" xfId="0" applyBorder="1"/>
    <xf numFmtId="3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3" borderId="5" xfId="0" applyFill="1" applyBorder="1"/>
    <xf numFmtId="3" fontId="0" fillId="3" borderId="0" xfId="0" applyNumberFormat="1" applyFill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0" borderId="6" xfId="1" applyNumberFormat="1" applyFont="1" applyBorder="1"/>
    <xf numFmtId="0" fontId="0" fillId="5" borderId="1" xfId="0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0" fontId="3" fillId="4" borderId="0" xfId="0" applyFont="1" applyFill="1"/>
    <xf numFmtId="0" fontId="3" fillId="3" borderId="3" xfId="0" applyFont="1" applyFill="1" applyBorder="1"/>
    <xf numFmtId="0" fontId="7" fillId="3" borderId="5" xfId="0" applyFont="1" applyFill="1" applyBorder="1"/>
    <xf numFmtId="0" fontId="9" fillId="0" borderId="5" xfId="0" applyFont="1" applyBorder="1"/>
    <xf numFmtId="0" fontId="3" fillId="2" borderId="0" xfId="0" applyFont="1" applyFill="1"/>
    <xf numFmtId="0" fontId="8" fillId="0" borderId="0" xfId="0" quotePrefix="1" applyFont="1"/>
    <xf numFmtId="3" fontId="0" fillId="0" borderId="8" xfId="0" applyNumberFormat="1" applyBorder="1"/>
    <xf numFmtId="0" fontId="10" fillId="0" borderId="0" xfId="0" quotePrefix="1" applyFont="1" applyAlignment="1">
      <alignment horizontal="right"/>
    </xf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0" fontId="5" fillId="0" borderId="0" xfId="2" applyFont="1" applyFill="1" applyProtection="1"/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right"/>
    </xf>
    <xf numFmtId="0" fontId="14" fillId="0" borderId="11" xfId="2" applyFont="1" applyFill="1" applyBorder="1" applyAlignment="1" applyProtection="1">
      <alignment horizontal="left" vertical="center" wrapText="1" readingOrder="1"/>
    </xf>
    <xf numFmtId="166" fontId="14" fillId="6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1" xfId="2" applyFont="1" applyFill="1" applyBorder="1" applyAlignment="1" applyProtection="1">
      <alignment horizontal="left" vertical="center" wrapText="1" readingOrder="1"/>
    </xf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4" fillId="6" borderId="11" xfId="3" quotePrefix="1" applyNumberFormat="1" applyFont="1" applyFill="1" applyBorder="1" applyAlignment="1" applyProtection="1">
      <alignment horizontal="left" vertical="center" wrapText="1" readingOrder="1"/>
      <protection locked="0"/>
    </xf>
    <xf numFmtId="43" fontId="18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</xf>
    <xf numFmtId="0" fontId="20" fillId="0" borderId="0" xfId="2" applyFont="1" applyFill="1" applyProtection="1"/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Protection="1"/>
    <xf numFmtId="0" fontId="5" fillId="0" borderId="0" xfId="2" applyFont="1" applyFill="1" applyAlignment="1" applyProtection="1">
      <alignment vertical="center"/>
    </xf>
    <xf numFmtId="0" fontId="15" fillId="8" borderId="11" xfId="2" applyFont="1" applyFill="1" applyBorder="1" applyAlignment="1" applyProtection="1">
      <alignment horizontal="left" vertical="center" wrapText="1" readingOrder="1"/>
    </xf>
    <xf numFmtId="43" fontId="15" fillId="8" borderId="11" xfId="3" applyNumberFormat="1" applyFont="1" applyFill="1" applyBorder="1" applyAlignment="1" applyProtection="1">
      <alignment horizontal="center" vertical="center" wrapText="1" readingOrder="1"/>
    </xf>
    <xf numFmtId="43" fontId="15" fillId="8" borderId="1" xfId="3" applyNumberFormat="1" applyFont="1" applyFill="1" applyBorder="1" applyAlignment="1" applyProtection="1">
      <alignment horizontal="center" vertical="center" wrapText="1" readingOrder="1"/>
    </xf>
    <xf numFmtId="0" fontId="2" fillId="8" borderId="11" xfId="2" applyFont="1" applyFill="1" applyBorder="1" applyAlignment="1" applyProtection="1">
      <alignment vertical="center"/>
    </xf>
    <xf numFmtId="0" fontId="13" fillId="8" borderId="11" xfId="2" applyFont="1" applyFill="1" applyBorder="1" applyAlignment="1" applyProtection="1">
      <alignment horizontal="center" vertical="center"/>
    </xf>
    <xf numFmtId="0" fontId="2" fillId="8" borderId="11" xfId="2" applyFont="1" applyFill="1" applyBorder="1" applyAlignment="1" applyProtection="1">
      <alignment horizontal="center" vertical="center" wrapText="1"/>
    </xf>
    <xf numFmtId="166" fontId="17" fillId="8" borderId="1" xfId="3" applyNumberFormat="1" applyFont="1" applyFill="1" applyBorder="1" applyAlignment="1" applyProtection="1">
      <alignment horizontal="center" vertical="center" wrapText="1" readingOrder="1"/>
    </xf>
    <xf numFmtId="43" fontId="18" fillId="0" borderId="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1" xfId="3" applyNumberFormat="1" applyFont="1" applyFill="1" applyBorder="1" applyAlignment="1" applyProtection="1">
      <alignment vertical="center" wrapText="1"/>
    </xf>
    <xf numFmtId="43" fontId="21" fillId="8" borderId="11" xfId="3" applyNumberFormat="1" applyFont="1" applyFill="1" applyBorder="1" applyAlignment="1" applyProtection="1">
      <alignment vertical="center" wrapText="1"/>
    </xf>
    <xf numFmtId="166" fontId="21" fillId="8" borderId="11" xfId="3" applyNumberFormat="1" applyFont="1" applyFill="1" applyBorder="1" applyAlignment="1" applyProtection="1">
      <alignment vertical="center" wrapText="1"/>
    </xf>
    <xf numFmtId="43" fontId="22" fillId="0" borderId="11" xfId="3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43" fontId="0" fillId="0" borderId="0" xfId="0" applyNumberFormat="1"/>
    <xf numFmtId="166" fontId="12" fillId="7" borderId="11" xfId="3" applyNumberFormat="1" applyFont="1" applyFill="1" applyBorder="1" applyAlignment="1" applyProtection="1">
      <alignment horizontal="center" vertical="center" wrapText="1" readingOrder="1"/>
    </xf>
    <xf numFmtId="0" fontId="0" fillId="0" borderId="0" xfId="0" applyFill="1" applyBorder="1"/>
    <xf numFmtId="3" fontId="0" fillId="0" borderId="0" xfId="0" applyNumberFormat="1" applyFill="1" applyBorder="1"/>
    <xf numFmtId="0" fontId="27" fillId="8" borderId="11" xfId="2" applyFont="1" applyFill="1" applyBorder="1" applyAlignment="1" applyProtection="1">
      <alignment horizontal="left" vertical="center" wrapText="1" readingOrder="1"/>
    </xf>
    <xf numFmtId="0" fontId="31" fillId="0" borderId="0" xfId="0" applyFont="1"/>
    <xf numFmtId="0" fontId="32" fillId="0" borderId="0" xfId="0" applyFont="1"/>
    <xf numFmtId="0" fontId="33" fillId="0" borderId="0" xfId="0" applyFont="1"/>
    <xf numFmtId="166" fontId="14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5" fillId="8" borderId="11" xfId="3" applyNumberFormat="1" applyFont="1" applyFill="1" applyBorder="1" applyAlignment="1" applyProtection="1">
      <alignment horizontal="left" vertical="center" wrapText="1" readingOrder="1"/>
      <protection locked="0"/>
    </xf>
    <xf numFmtId="43" fontId="23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166" fontId="19" fillId="0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31" fillId="0" borderId="0" xfId="0" applyFont="1" applyAlignment="1">
      <alignment wrapText="1"/>
    </xf>
    <xf numFmtId="166" fontId="14" fillId="7" borderId="11" xfId="3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/>
    <xf numFmtId="0" fontId="12" fillId="6" borderId="1" xfId="2" applyFont="1" applyFill="1" applyBorder="1" applyAlignment="1" applyProtection="1">
      <alignment horizontal="left"/>
      <protection locked="0"/>
    </xf>
    <xf numFmtId="0" fontId="12" fillId="6" borderId="10" xfId="2" applyFont="1" applyFill="1" applyBorder="1" applyAlignment="1" applyProtection="1">
      <alignment horizontal="left"/>
      <protection locked="0"/>
    </xf>
    <xf numFmtId="0" fontId="12" fillId="6" borderId="2" xfId="2" applyFont="1" applyFill="1" applyBorder="1" applyAlignment="1" applyProtection="1">
      <alignment horizontal="left"/>
      <protection locked="0"/>
    </xf>
  </cellXfs>
  <cellStyles count="4">
    <cellStyle name="Komma 2" xfId="3"/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10</xdr:row>
      <xdr:rowOff>9525</xdr:rowOff>
    </xdr:from>
    <xdr:to>
      <xdr:col>3</xdr:col>
      <xdr:colOff>533400</xdr:colOff>
      <xdr:row>26</xdr:row>
      <xdr:rowOff>133350</xdr:rowOff>
    </xdr:to>
    <xdr:sp macro="" textlink="">
      <xdr:nvSpPr>
        <xdr:cNvPr id="2" name="Zylinder 1"/>
        <xdr:cNvSpPr/>
      </xdr:nvSpPr>
      <xdr:spPr>
        <a:xfrm>
          <a:off x="1143000" y="1457325"/>
          <a:ext cx="1905000" cy="3019425"/>
        </a:xfrm>
        <a:prstGeom prst="can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723900</xdr:colOff>
      <xdr:row>16</xdr:row>
      <xdr:rowOff>0</xdr:rowOff>
    </xdr:from>
    <xdr:to>
      <xdr:col>1</xdr:col>
      <xdr:colOff>47625</xdr:colOff>
      <xdr:row>26</xdr:row>
      <xdr:rowOff>9525</xdr:rowOff>
    </xdr:to>
    <xdr:sp macro="" textlink="">
      <xdr:nvSpPr>
        <xdr:cNvPr id="3" name="Pfeil nach oben 2"/>
        <xdr:cNvSpPr/>
      </xdr:nvSpPr>
      <xdr:spPr>
        <a:xfrm>
          <a:off x="723900" y="2533650"/>
          <a:ext cx="161925" cy="1819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433388</xdr:colOff>
      <xdr:row>16</xdr:row>
      <xdr:rowOff>76199</xdr:rowOff>
    </xdr:from>
    <xdr:to>
      <xdr:col>0</xdr:col>
      <xdr:colOff>709613</xdr:colOff>
      <xdr:row>26</xdr:row>
      <xdr:rowOff>2</xdr:rowOff>
    </xdr:to>
    <xdr:sp macro="" textlink="">
      <xdr:nvSpPr>
        <xdr:cNvPr id="4" name="Textfeld 3"/>
        <xdr:cNvSpPr txBox="1"/>
      </xdr:nvSpPr>
      <xdr:spPr>
        <a:xfrm rot="16200000">
          <a:off x="-295276" y="3338513"/>
          <a:ext cx="1733553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400" b="1"/>
            <a:t>Limite</a:t>
          </a:r>
          <a:r>
            <a:rPr sz="1400"/>
            <a:t> </a:t>
          </a:r>
          <a:r>
            <a:rPr lang="de-CH" sz="1400" b="1"/>
            <a:t>: 18 mois</a:t>
          </a:r>
          <a:endParaRPr lang="de-CH" sz="1400"/>
        </a:p>
      </xdr:txBody>
    </xdr:sp>
    <xdr:clientData/>
  </xdr:twoCellAnchor>
  <xdr:twoCellAnchor>
    <xdr:from>
      <xdr:col>5</xdr:col>
      <xdr:colOff>292098</xdr:colOff>
      <xdr:row>11</xdr:row>
      <xdr:rowOff>158135</xdr:rowOff>
    </xdr:from>
    <xdr:to>
      <xdr:col>10</xdr:col>
      <xdr:colOff>590550</xdr:colOff>
      <xdr:row>18</xdr:row>
      <xdr:rowOff>10242</xdr:rowOff>
    </xdr:to>
    <xdr:sp macro="" textlink="">
      <xdr:nvSpPr>
        <xdr:cNvPr id="5" name="Textfeld 4"/>
        <xdr:cNvSpPr txBox="1"/>
      </xdr:nvSpPr>
      <xdr:spPr>
        <a:xfrm>
          <a:off x="4483098" y="2672735"/>
          <a:ext cx="4489452" cy="1118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Autre</a:t>
          </a:r>
          <a:r>
            <a:rPr sz="1400"/>
            <a:t> </a:t>
          </a:r>
          <a:r>
            <a:rPr lang="de-CH" sz="1400"/>
            <a:t>élément pris en compte :</a:t>
          </a:r>
        </a:p>
        <a:p>
          <a:r>
            <a:rPr lang="de-CH" sz="1400"/>
            <a:t>Solde positif de la CC 4 des exercices précédents</a:t>
          </a:r>
        </a:p>
        <a:p>
          <a:r>
            <a:rPr lang="en-US"/>
            <a:t>
</a:t>
          </a:r>
          <a:r>
            <a:rPr lang="de-CH" sz="1400" i="1"/>
            <a:t>(Limite 2 % des coûts globaux art. 74 LAI, max. 50'000 CHF)</a:t>
          </a:r>
        </a:p>
      </xdr:txBody>
    </xdr:sp>
    <xdr:clientData/>
  </xdr:twoCellAnchor>
  <xdr:twoCellAnchor>
    <xdr:from>
      <xdr:col>5</xdr:col>
      <xdr:colOff>390525</xdr:colOff>
      <xdr:row>21</xdr:row>
      <xdr:rowOff>90488</xdr:rowOff>
    </xdr:from>
    <xdr:to>
      <xdr:col>8</xdr:col>
      <xdr:colOff>762001</xdr:colOff>
      <xdr:row>27</xdr:row>
      <xdr:rowOff>145143</xdr:rowOff>
    </xdr:to>
    <xdr:sp macro="" textlink="">
      <xdr:nvSpPr>
        <xdr:cNvPr id="6" name="Textfeld 5"/>
        <xdr:cNvSpPr txBox="1"/>
      </xdr:nvSpPr>
      <xdr:spPr>
        <a:xfrm>
          <a:off x="4472668" y="3537631"/>
          <a:ext cx="2820762" cy="11432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400"/>
            <a:t>= base pour les négociations contractuelles et la définition de la nouvelle subvention AI</a:t>
          </a:r>
        </a:p>
      </xdr:txBody>
    </xdr:sp>
    <xdr:clientData/>
  </xdr:twoCellAnchor>
  <xdr:twoCellAnchor>
    <xdr:from>
      <xdr:col>8</xdr:col>
      <xdr:colOff>492123</xdr:colOff>
      <xdr:row>29</xdr:row>
      <xdr:rowOff>146504</xdr:rowOff>
    </xdr:from>
    <xdr:to>
      <xdr:col>11</xdr:col>
      <xdr:colOff>634999</xdr:colOff>
      <xdr:row>36</xdr:row>
      <xdr:rowOff>154215</xdr:rowOff>
    </xdr:to>
    <xdr:sp macro="" textlink="">
      <xdr:nvSpPr>
        <xdr:cNvPr id="7" name="Textfeld 6"/>
        <xdr:cNvSpPr txBox="1"/>
      </xdr:nvSpPr>
      <xdr:spPr>
        <a:xfrm>
          <a:off x="7023552" y="5045075"/>
          <a:ext cx="2592161" cy="12777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Option</a:t>
          </a:r>
        </a:p>
        <a:p>
          <a:r>
            <a:rPr lang="de-CH" sz="1400"/>
            <a:t>- Répartition de l’excédent au sein de l’organisation faîtière </a:t>
          </a:r>
          <a:r>
            <a:rPr lang="de-CH" sz="1400" i="1"/>
            <a:t>(à des fins de compensation si des sous-traitants ont un découvert)</a:t>
          </a:r>
          <a:endParaRPr lang="de-CH" sz="1400"/>
        </a:p>
      </xdr:txBody>
    </xdr:sp>
    <xdr:clientData/>
  </xdr:twoCellAnchor>
  <xdr:twoCellAnchor>
    <xdr:from>
      <xdr:col>5</xdr:col>
      <xdr:colOff>320029</xdr:colOff>
      <xdr:row>5</xdr:row>
      <xdr:rowOff>161648</xdr:rowOff>
    </xdr:from>
    <xdr:to>
      <xdr:col>10</xdr:col>
      <xdr:colOff>518241</xdr:colOff>
      <xdr:row>11</xdr:row>
      <xdr:rowOff>2050</xdr:rowOff>
    </xdr:to>
    <xdr:sp macro="" textlink="">
      <xdr:nvSpPr>
        <xdr:cNvPr id="8" name="Textfeld 7"/>
        <xdr:cNvSpPr txBox="1"/>
      </xdr:nvSpPr>
      <xdr:spPr>
        <a:xfrm>
          <a:off x="4365594" y="683987"/>
          <a:ext cx="4243776" cy="8850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Excédent divisé par 4 </a:t>
          </a:r>
          <a:br>
            <a:rPr lang="de-CH" sz="1400"/>
          </a:br>
          <a:r>
            <a:rPr lang="de-CH" sz="1400"/>
            <a:t>= réduction en CHF </a:t>
          </a:r>
          <a:r>
            <a:rPr lang="de-CH" sz="1400">
              <a:solidFill>
                <a:schemeClr val="dk1"/>
              </a:solidFill>
              <a:effectLst/>
              <a:latin typeface="Calibri"/>
            </a:rPr>
            <a:t>par année</a:t>
          </a:r>
          <a:endParaRPr lang="de-CH" sz="1400"/>
        </a:p>
        <a:p>
          <a:r>
            <a:rPr lang="de-CH" sz="1400"/>
            <a:t> </a:t>
          </a:r>
          <a:r>
            <a:rPr lang="de-CH" sz="1400" i="1"/>
            <a:t>(Réduction de l’excédent durant la période contractuelle)</a:t>
          </a:r>
        </a:p>
      </xdr:txBody>
    </xdr:sp>
    <xdr:clientData/>
  </xdr:twoCellAnchor>
  <xdr:twoCellAnchor>
    <xdr:from>
      <xdr:col>1</xdr:col>
      <xdr:colOff>261938</xdr:colOff>
      <xdr:row>10</xdr:row>
      <xdr:rowOff>19050</xdr:rowOff>
    </xdr:from>
    <xdr:to>
      <xdr:col>3</xdr:col>
      <xdr:colOff>542925</xdr:colOff>
      <xdr:row>15</xdr:row>
      <xdr:rowOff>152400</xdr:rowOff>
    </xdr:to>
    <xdr:sp macro="" textlink="">
      <xdr:nvSpPr>
        <xdr:cNvPr id="9" name="Textfeld 8"/>
        <xdr:cNvSpPr txBox="1"/>
      </xdr:nvSpPr>
      <xdr:spPr>
        <a:xfrm>
          <a:off x="1100138" y="1466850"/>
          <a:ext cx="1957387" cy="103822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42000"/>
          </a:blip>
          <a:srcRect/>
          <a:tile tx="0" ty="0" sx="100000" sy="100000" flip="none" algn="tl"/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100"/>
        </a:p>
        <a:p>
          <a:pPr algn="ctr"/>
          <a:endParaRPr lang="de-CH" sz="1100"/>
        </a:p>
        <a:p>
          <a:pPr algn="ctr"/>
          <a:endParaRPr lang="de-CH" sz="1100"/>
        </a:p>
        <a:p>
          <a:pPr algn="ctr"/>
          <a:r>
            <a:rPr lang="de-CH" sz="1600" b="1"/>
            <a:t>« Excédent »</a:t>
          </a:r>
        </a:p>
      </xdr:txBody>
    </xdr:sp>
    <xdr:clientData/>
  </xdr:twoCellAnchor>
  <xdr:twoCellAnchor>
    <xdr:from>
      <xdr:col>1</xdr:col>
      <xdr:colOff>349250</xdr:colOff>
      <xdr:row>17</xdr:row>
      <xdr:rowOff>0</xdr:rowOff>
    </xdr:from>
    <xdr:to>
      <xdr:col>3</xdr:col>
      <xdr:colOff>447675</xdr:colOff>
      <xdr:row>25</xdr:row>
      <xdr:rowOff>15875</xdr:rowOff>
    </xdr:to>
    <xdr:sp macro="" textlink="">
      <xdr:nvSpPr>
        <xdr:cNvPr id="10" name="Textfeld 9"/>
        <xdr:cNvSpPr txBox="1"/>
      </xdr:nvSpPr>
      <xdr:spPr>
        <a:xfrm>
          <a:off x="1165679" y="2721429"/>
          <a:ext cx="1731282" cy="1467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/>
            <a:t>Substrat du capital de l’org. xy</a:t>
          </a:r>
          <a:r>
            <a:rPr lang="de-CH" sz="1800"/>
            <a:t> </a:t>
          </a:r>
        </a:p>
        <a:p>
          <a:r>
            <a:rPr lang="de-CH" sz="1400" b="1"/>
            <a:t>(selon calcul période précédente)</a:t>
          </a:r>
          <a:endParaRPr lang="de-CH" sz="1400"/>
        </a:p>
      </xdr:txBody>
    </xdr:sp>
    <xdr:clientData/>
  </xdr:twoCellAnchor>
  <xdr:twoCellAnchor>
    <xdr:from>
      <xdr:col>0</xdr:col>
      <xdr:colOff>428625</xdr:colOff>
      <xdr:row>15</xdr:row>
      <xdr:rowOff>161925</xdr:rowOff>
    </xdr:from>
    <xdr:to>
      <xdr:col>4</xdr:col>
      <xdr:colOff>9525</xdr:colOff>
      <xdr:row>15</xdr:row>
      <xdr:rowOff>171450</xdr:rowOff>
    </xdr:to>
    <xdr:cxnSp macro="">
      <xdr:nvCxnSpPr>
        <xdr:cNvPr id="11" name="Gerader Verbinder 10"/>
        <xdr:cNvCxnSpPr/>
      </xdr:nvCxnSpPr>
      <xdr:spPr>
        <a:xfrm>
          <a:off x="428625" y="2514600"/>
          <a:ext cx="29337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573087</xdr:colOff>
      <xdr:row>10</xdr:row>
      <xdr:rowOff>106362</xdr:rowOff>
    </xdr:from>
    <xdr:to>
      <xdr:col>5</xdr:col>
      <xdr:colOff>239712</xdr:colOff>
      <xdr:row>12</xdr:row>
      <xdr:rowOff>68262</xdr:rowOff>
    </xdr:to>
    <xdr:sp macro="" textlink="">
      <xdr:nvSpPr>
        <xdr:cNvPr id="12" name="Pfeil nach rechts 11"/>
        <xdr:cNvSpPr/>
      </xdr:nvSpPr>
      <xdr:spPr>
        <a:xfrm rot="20676582">
          <a:off x="3087687" y="1554162"/>
          <a:ext cx="1343025" cy="32385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261630</xdr:colOff>
      <xdr:row>18</xdr:row>
      <xdr:rowOff>57944</xdr:rowOff>
    </xdr:from>
    <xdr:to>
      <xdr:col>7</xdr:col>
      <xdr:colOff>539896</xdr:colOff>
      <xdr:row>21</xdr:row>
      <xdr:rowOff>83120</xdr:rowOff>
    </xdr:to>
    <xdr:sp macro="" textlink="">
      <xdr:nvSpPr>
        <xdr:cNvPr id="13" name="Pfeil nach rechts 12"/>
        <xdr:cNvSpPr/>
      </xdr:nvSpPr>
      <xdr:spPr>
        <a:xfrm rot="5400000">
          <a:off x="6026360" y="3157609"/>
          <a:ext cx="578241" cy="278266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801329</xdr:colOff>
      <xdr:row>30</xdr:row>
      <xdr:rowOff>65856</xdr:rowOff>
    </xdr:from>
    <xdr:to>
      <xdr:col>6</xdr:col>
      <xdr:colOff>112662</xdr:colOff>
      <xdr:row>41</xdr:row>
      <xdr:rowOff>0</xdr:rowOff>
    </xdr:to>
    <xdr:sp macro="" textlink="">
      <xdr:nvSpPr>
        <xdr:cNvPr id="14" name="Textfeld 13"/>
        <xdr:cNvSpPr txBox="1"/>
      </xdr:nvSpPr>
      <xdr:spPr>
        <a:xfrm>
          <a:off x="801329" y="4941017"/>
          <a:ext cx="4166010" cy="18493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lnSpc>
              <a:spcPct val="100000"/>
            </a:lnSpc>
          </a:pPr>
          <a:r>
            <a:rPr lang="de-CH" sz="1400"/>
            <a:t>Autres points</a:t>
          </a:r>
        </a:p>
        <a:p>
          <a:pPr defTabSz="914400">
            <a:lnSpc>
              <a:spcPct val="100000"/>
            </a:lnSpc>
          </a:pPr>
          <a:r>
            <a:rPr lang="de-CH" sz="1400" i="1"/>
            <a:t>- Toute CC 4 importante doit être évitée à l’avenir</a:t>
          </a:r>
        </a:p>
        <a:p>
          <a:pPr defTabSz="914400">
            <a:lnSpc>
              <a:spcPct val="100000"/>
            </a:lnSpc>
          </a:pPr>
          <a:r>
            <a:rPr lang="de-CH" sz="1400" i="1"/>
            <a:t>- Les CC 4 positives sont imputées à des fonds de fluctuation (le tableau des mises à jour subsiste)</a:t>
          </a:r>
        </a:p>
        <a:p>
          <a:pPr defTabSz="914400">
            <a:lnSpc>
              <a:spcPct val="100000"/>
            </a:lnSpc>
          </a:pPr>
          <a:r>
            <a:rPr lang="de-CH" sz="1400" i="1"/>
            <a:t>- Pas d’autre réduction pour le mandataire</a:t>
          </a:r>
        </a:p>
        <a:p>
          <a:pPr defTabSz="914400">
            <a:lnSpc>
              <a:spcPct val="100000"/>
            </a:lnSpc>
          </a:pPr>
          <a:r>
            <a:rPr lang="de-CH" sz="1400" i="1"/>
            <a:t>- Par analogie, l’état des réserves disponibles est pris en compte pour tout nouveau mandataire </a:t>
          </a:r>
        </a:p>
      </xdr:txBody>
    </xdr:sp>
    <xdr:clientData/>
  </xdr:twoCellAnchor>
  <xdr:twoCellAnchor>
    <xdr:from>
      <xdr:col>9</xdr:col>
      <xdr:colOff>18256</xdr:colOff>
      <xdr:row>22</xdr:row>
      <xdr:rowOff>59532</xdr:rowOff>
    </xdr:from>
    <xdr:to>
      <xdr:col>9</xdr:col>
      <xdr:colOff>699295</xdr:colOff>
      <xdr:row>24</xdr:row>
      <xdr:rowOff>27782</xdr:rowOff>
    </xdr:to>
    <xdr:sp macro="" textlink="">
      <xdr:nvSpPr>
        <xdr:cNvPr id="15" name="Pfeil nach rechts 14"/>
        <xdr:cNvSpPr/>
      </xdr:nvSpPr>
      <xdr:spPr>
        <a:xfrm>
          <a:off x="7562056" y="3679032"/>
          <a:ext cx="681039" cy="33020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742951</xdr:colOff>
      <xdr:row>21</xdr:row>
      <xdr:rowOff>153988</xdr:rowOff>
    </xdr:from>
    <xdr:to>
      <xdr:col>11</xdr:col>
      <xdr:colOff>539750</xdr:colOff>
      <xdr:row>25</xdr:row>
      <xdr:rowOff>39687</xdr:rowOff>
    </xdr:to>
    <xdr:sp macro="" textlink="">
      <xdr:nvSpPr>
        <xdr:cNvPr id="16" name="Textfeld 15"/>
        <xdr:cNvSpPr txBox="1"/>
      </xdr:nvSpPr>
      <xdr:spPr>
        <a:xfrm>
          <a:off x="8286751" y="3592513"/>
          <a:ext cx="1473199" cy="609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Nouveau contrat 2020-2023</a:t>
          </a:r>
        </a:p>
      </xdr:txBody>
    </xdr:sp>
    <xdr:clientData/>
  </xdr:twoCellAnchor>
  <xdr:twoCellAnchor>
    <xdr:from>
      <xdr:col>7</xdr:col>
      <xdr:colOff>446200</xdr:colOff>
      <xdr:row>27</xdr:row>
      <xdr:rowOff>132103</xdr:rowOff>
    </xdr:from>
    <xdr:to>
      <xdr:col>8</xdr:col>
      <xdr:colOff>350949</xdr:colOff>
      <xdr:row>34</xdr:row>
      <xdr:rowOff>144009</xdr:rowOff>
    </xdr:to>
    <xdr:sp macro="" textlink="">
      <xdr:nvSpPr>
        <xdr:cNvPr id="17" name="Nach oben gebogener Pfeil 16"/>
        <xdr:cNvSpPr/>
      </xdr:nvSpPr>
      <xdr:spPr>
        <a:xfrm rot="5400000">
          <a:off x="5880836" y="4948181"/>
          <a:ext cx="1281906" cy="721178"/>
        </a:xfrm>
        <a:prstGeom prst="bentUpArrow">
          <a:avLst>
            <a:gd name="adj1" fmla="val 25000"/>
            <a:gd name="adj2" fmla="val 23361"/>
            <a:gd name="adj3" fmla="val 33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504824</xdr:colOff>
      <xdr:row>3</xdr:row>
      <xdr:rowOff>200025</xdr:rowOff>
    </xdr:to>
    <xdr:pic>
      <xdr:nvPicPr>
        <xdr:cNvPr id="18" name="Bild 1" descr="Logo Confederazione Svizzera" title="Logo Confederazione Svizze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81224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0</xdr:col>
      <xdr:colOff>2247900</xdr:colOff>
      <xdr:row>3</xdr:row>
      <xdr:rowOff>152399</xdr:rowOff>
    </xdr:to>
    <xdr:pic>
      <xdr:nvPicPr>
        <xdr:cNvPr id="2" name="Bild 1" descr="Logo Confederazione Svizzera" title="Logo Confederazione Svizzer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2238375</xdr:colOff>
      <xdr:row>3</xdr:row>
      <xdr:rowOff>161924</xdr:rowOff>
    </xdr:to>
    <xdr:pic>
      <xdr:nvPicPr>
        <xdr:cNvPr id="2" name="Bild 1" descr="Logo Confederazione Svizzera" title="Logo Confederazione Svizzer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A43" sqref="A43"/>
    </sheetView>
  </sheetViews>
  <sheetFormatPr baseColWidth="10" defaultRowHeight="14.25"/>
  <sheetData>
    <row r="1" spans="1:8">
      <c r="H1" s="67" t="s">
        <v>51</v>
      </c>
    </row>
    <row r="2" spans="1:8" ht="18.75" customHeight="1">
      <c r="H2" s="68" t="s">
        <v>52</v>
      </c>
    </row>
    <row r="3" spans="1:8" ht="12" customHeight="1">
      <c r="H3" s="67" t="s">
        <v>53</v>
      </c>
    </row>
    <row r="4" spans="1:8" ht="44.25" customHeight="1">
      <c r="A4" s="66" t="s">
        <v>49</v>
      </c>
    </row>
    <row r="5" spans="1:8" ht="23.25">
      <c r="A5" s="66" t="s">
        <v>59</v>
      </c>
    </row>
    <row r="43" spans="1:1" ht="15">
      <c r="A43" s="76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&amp;R&amp;9Version 1.0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24"/>
  <sheetViews>
    <sheetView tabSelected="1" view="pageBreakPreview" topLeftCell="A10" zoomScaleNormal="100" zoomScaleSheetLayoutView="100" workbookViewId="0">
      <selection activeCell="B29" sqref="B29"/>
    </sheetView>
  </sheetViews>
  <sheetFormatPr baseColWidth="10" defaultRowHeight="14.25"/>
  <cols>
    <col min="1" max="1" width="45.75" customWidth="1"/>
    <col min="2" max="2" width="21.875" customWidth="1"/>
    <col min="3" max="3" width="13.75" customWidth="1"/>
    <col min="4" max="4" width="13.125" customWidth="1"/>
    <col min="5" max="5" width="20.5" customWidth="1"/>
    <col min="6" max="6" width="18.25" customWidth="1"/>
    <col min="7" max="7" width="12.75" customWidth="1"/>
    <col min="8" max="8" width="12.125" bestFit="1" customWidth="1"/>
    <col min="9" max="9" width="13.75" customWidth="1"/>
    <col min="10" max="10" width="14.625" customWidth="1"/>
  </cols>
  <sheetData>
    <row r="1" spans="1:8">
      <c r="D1" s="67" t="s">
        <v>51</v>
      </c>
    </row>
    <row r="2" spans="1:8" ht="19.5" customHeight="1">
      <c r="D2" s="68" t="s">
        <v>52</v>
      </c>
    </row>
    <row r="3" spans="1:8" ht="13.5" customHeight="1">
      <c r="D3" s="67" t="s">
        <v>53</v>
      </c>
    </row>
    <row r="4" spans="1:8" ht="17.25">
      <c r="A4" s="32"/>
      <c r="B4" s="33" t="s">
        <v>0</v>
      </c>
      <c r="C4" s="77"/>
      <c r="D4" s="78"/>
      <c r="E4" s="79"/>
    </row>
    <row r="5" spans="1:8" ht="23.25">
      <c r="A5" s="66" t="s">
        <v>61</v>
      </c>
      <c r="B5" s="34" t="s">
        <v>1</v>
      </c>
      <c r="C5" s="77"/>
      <c r="D5" s="78"/>
      <c r="E5" s="79"/>
    </row>
    <row r="6" spans="1:8" ht="15">
      <c r="A6" s="32"/>
      <c r="B6" s="33" t="s">
        <v>2</v>
      </c>
      <c r="C6" s="77"/>
      <c r="D6" s="78"/>
      <c r="E6" s="79"/>
    </row>
    <row r="7" spans="1:8">
      <c r="A7" s="32"/>
      <c r="B7" s="32"/>
      <c r="C7" s="32"/>
      <c r="D7" s="32"/>
      <c r="E7" s="32"/>
    </row>
    <row r="8" spans="1:8" ht="30">
      <c r="A8" s="50"/>
      <c r="B8" s="51" t="s">
        <v>3</v>
      </c>
      <c r="C8" s="52" t="s">
        <v>4</v>
      </c>
      <c r="D8" s="52" t="s">
        <v>5</v>
      </c>
      <c r="E8" s="52" t="s">
        <v>6</v>
      </c>
    </row>
    <row r="9" spans="1:8" ht="27.75" customHeight="1">
      <c r="A9" s="35" t="s">
        <v>7</v>
      </c>
      <c r="B9" s="56">
        <v>3000000</v>
      </c>
      <c r="C9" s="36"/>
      <c r="D9" s="42" t="s">
        <v>8</v>
      </c>
      <c r="E9" s="69"/>
    </row>
    <row r="10" spans="1:8" ht="27.75" customHeight="1">
      <c r="A10" s="35" t="s">
        <v>9</v>
      </c>
      <c r="B10" s="56">
        <v>2500000</v>
      </c>
      <c r="C10" s="36"/>
      <c r="D10" s="42" t="s">
        <v>10</v>
      </c>
      <c r="E10" s="69"/>
    </row>
    <row r="11" spans="1:8" ht="27.75" customHeight="1">
      <c r="A11" s="47" t="s">
        <v>11</v>
      </c>
      <c r="B11" s="57">
        <f>B10/B9</f>
        <v>0.83333333333333337</v>
      </c>
      <c r="C11" s="48" t="str">
        <f>IFERROR((C10/C9),"")</f>
        <v/>
      </c>
      <c r="D11" s="49" t="s">
        <v>12</v>
      </c>
      <c r="E11" s="70"/>
    </row>
    <row r="12" spans="1:8" ht="51">
      <c r="A12" s="38" t="s">
        <v>55</v>
      </c>
      <c r="B12" s="56">
        <f>8000000</f>
        <v>8000000</v>
      </c>
      <c r="C12" s="39"/>
      <c r="D12" s="42" t="str">
        <f>IFERROR((C12*C11),"")</f>
        <v/>
      </c>
      <c r="E12" s="75" t="s">
        <v>56</v>
      </c>
      <c r="H12" s="61"/>
    </row>
    <row r="13" spans="1:8" ht="27.75" customHeight="1">
      <c r="A13" s="38" t="s">
        <v>13</v>
      </c>
      <c r="B13" s="56">
        <v>1000000</v>
      </c>
      <c r="C13" s="39"/>
      <c r="D13" s="42" t="str">
        <f>IFERROR((C13*C11),"")</f>
        <v/>
      </c>
      <c r="E13" s="75"/>
    </row>
    <row r="14" spans="1:8" ht="42.95" customHeight="1">
      <c r="A14" s="38" t="s">
        <v>14</v>
      </c>
      <c r="B14" s="56">
        <v>100000</v>
      </c>
      <c r="C14" s="39"/>
      <c r="D14" s="42">
        <f>C14</f>
        <v>0</v>
      </c>
      <c r="E14" s="75"/>
    </row>
    <row r="15" spans="1:8" ht="41.25" customHeight="1">
      <c r="A15" s="38" t="s">
        <v>67</v>
      </c>
      <c r="B15" s="56">
        <v>50000</v>
      </c>
      <c r="C15" s="39"/>
      <c r="D15" s="42">
        <f>C15</f>
        <v>0</v>
      </c>
      <c r="E15" s="75" t="s">
        <v>56</v>
      </c>
    </row>
    <row r="16" spans="1:8" ht="51">
      <c r="A16" s="38" t="s">
        <v>54</v>
      </c>
      <c r="B16" s="56">
        <v>-500000</v>
      </c>
      <c r="C16" s="39"/>
      <c r="D16" s="42">
        <f>C16</f>
        <v>0</v>
      </c>
      <c r="E16" s="75" t="s">
        <v>57</v>
      </c>
    </row>
    <row r="17" spans="1:5" ht="27.75" customHeight="1">
      <c r="A17" s="38" t="s">
        <v>15</v>
      </c>
      <c r="B17" s="56">
        <v>-200000</v>
      </c>
      <c r="C17" s="41">
        <v>-200000</v>
      </c>
      <c r="D17" s="42">
        <f>C17</f>
        <v>-200000</v>
      </c>
      <c r="E17" s="69"/>
    </row>
    <row r="18" spans="1:5" ht="38.25">
      <c r="A18" s="65" t="s">
        <v>48</v>
      </c>
      <c r="B18" s="58">
        <f>(((B12+B13+B16)*B11)+(B14+B17+B15))</f>
        <v>7033333.333333334</v>
      </c>
      <c r="C18" s="58">
        <f>SUM(C12:C17)</f>
        <v>-200000</v>
      </c>
      <c r="D18" s="53">
        <f>SUM(D12:D17)</f>
        <v>-200000</v>
      </c>
      <c r="E18" s="71"/>
    </row>
    <row r="19" spans="1:5" ht="27.75" customHeight="1">
      <c r="A19" s="37" t="s">
        <v>16</v>
      </c>
      <c r="B19" s="59">
        <f>B18/B10</f>
        <v>2.8133333333333335</v>
      </c>
      <c r="C19" s="40" t="s">
        <v>17</v>
      </c>
      <c r="D19" s="54" t="str">
        <f>IFERROR(D18/C10,"")</f>
        <v/>
      </c>
      <c r="E19" s="72"/>
    </row>
    <row r="20" spans="1:5" ht="27.75" customHeight="1">
      <c r="A20" s="35" t="s">
        <v>18</v>
      </c>
      <c r="B20" s="56">
        <v>1000000</v>
      </c>
      <c r="C20" s="62"/>
      <c r="D20" s="55"/>
      <c r="E20" s="73"/>
    </row>
    <row r="21" spans="1:5">
      <c r="A21" s="32"/>
      <c r="B21" s="44"/>
      <c r="C21" s="44"/>
      <c r="D21" s="46"/>
      <c r="E21" s="32"/>
    </row>
    <row r="22" spans="1:5">
      <c r="A22" s="43" t="s">
        <v>19</v>
      </c>
      <c r="B22" s="44"/>
      <c r="C22" s="44"/>
      <c r="D22" s="44"/>
      <c r="E22" s="45"/>
    </row>
    <row r="24" spans="1:5" ht="15">
      <c r="A24" s="76" t="s">
        <v>69</v>
      </c>
    </row>
  </sheetData>
  <mergeCells count="3">
    <mergeCell ref="C4:E4"/>
    <mergeCell ref="C5:E5"/>
    <mergeCell ref="C6:E6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Footer>&amp;R&amp;9Version 1.1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37"/>
  <sheetViews>
    <sheetView topLeftCell="A9" zoomScaleNormal="100" workbookViewId="0">
      <selection activeCell="A44" sqref="A44"/>
    </sheetView>
  </sheetViews>
  <sheetFormatPr baseColWidth="10" defaultRowHeight="14.25"/>
  <cols>
    <col min="1" max="1" width="63.375" customWidth="1"/>
    <col min="2" max="2" width="14.375" customWidth="1"/>
    <col min="3" max="3" width="66.5" bestFit="1" customWidth="1"/>
    <col min="5" max="5" width="40.25" customWidth="1"/>
  </cols>
  <sheetData>
    <row r="1" spans="1:5">
      <c r="C1" s="67" t="s">
        <v>51</v>
      </c>
    </row>
    <row r="2" spans="1:5" ht="19.5" customHeight="1">
      <c r="C2" s="68" t="s">
        <v>52</v>
      </c>
    </row>
    <row r="3" spans="1:5" ht="13.5" customHeight="1">
      <c r="C3" s="67" t="s">
        <v>53</v>
      </c>
    </row>
    <row r="4" spans="1:5" ht="32.25" customHeight="1">
      <c r="A4" s="66" t="s">
        <v>60</v>
      </c>
      <c r="C4" s="76" t="s">
        <v>69</v>
      </c>
    </row>
    <row r="5" spans="1:5" ht="46.5">
      <c r="A5" s="74" t="s">
        <v>58</v>
      </c>
      <c r="B5" s="29" t="s">
        <v>20</v>
      </c>
      <c r="C5" s="30"/>
    </row>
    <row r="6" spans="1:5" ht="23.25">
      <c r="A6" s="66" t="s">
        <v>50</v>
      </c>
      <c r="B6" s="29" t="s">
        <v>21</v>
      </c>
      <c r="C6" s="31"/>
    </row>
    <row r="8" spans="1:5" ht="18">
      <c r="A8" s="22" t="s">
        <v>22</v>
      </c>
    </row>
    <row r="9" spans="1:5">
      <c r="A9" s="4" t="s">
        <v>23</v>
      </c>
      <c r="B9" s="4">
        <v>18</v>
      </c>
      <c r="C9" t="s">
        <v>24</v>
      </c>
    </row>
    <row r="10" spans="1:5">
      <c r="A10" s="4" t="s">
        <v>25</v>
      </c>
      <c r="B10" s="5">
        <v>0.02</v>
      </c>
      <c r="C10" t="s">
        <v>26</v>
      </c>
    </row>
    <row r="11" spans="1:5">
      <c r="A11" s="4" t="s">
        <v>62</v>
      </c>
      <c r="B11" s="6">
        <v>50000</v>
      </c>
      <c r="C11" t="s">
        <v>27</v>
      </c>
    </row>
    <row r="12" spans="1:5">
      <c r="B12" s="28"/>
      <c r="D12" s="9"/>
      <c r="E12" s="9"/>
    </row>
    <row r="13" spans="1:5" ht="18">
      <c r="A13" s="23" t="s">
        <v>28</v>
      </c>
      <c r="B13" s="27"/>
      <c r="C13" s="7"/>
      <c r="D13" s="9"/>
      <c r="E13" s="9"/>
    </row>
    <row r="14" spans="1:5" ht="19.5" customHeight="1">
      <c r="A14" s="24" t="s">
        <v>29</v>
      </c>
      <c r="B14" s="64"/>
      <c r="C14" s="10"/>
      <c r="D14" s="9"/>
      <c r="E14" s="9"/>
    </row>
    <row r="15" spans="1:5">
      <c r="A15" s="11" t="s">
        <v>63</v>
      </c>
      <c r="B15" s="64">
        <f>'Calcul substrat capital'!D18</f>
        <v>-200000</v>
      </c>
      <c r="C15" s="17" t="s">
        <v>68</v>
      </c>
      <c r="D15" s="13"/>
      <c r="E15" s="9"/>
    </row>
    <row r="16" spans="1:5">
      <c r="A16" s="11" t="s">
        <v>64</v>
      </c>
      <c r="B16" s="64">
        <f>'Calcul substrat capital'!C10</f>
        <v>0</v>
      </c>
      <c r="C16" s="10" t="s">
        <v>30</v>
      </c>
      <c r="D16" s="9"/>
      <c r="E16" s="9"/>
    </row>
    <row r="17" spans="1:5">
      <c r="A17" s="11" t="s">
        <v>31</v>
      </c>
      <c r="B17" s="64">
        <f>'Calcul substrat capital'!C20</f>
        <v>0</v>
      </c>
      <c r="C17" s="10" t="s">
        <v>32</v>
      </c>
      <c r="D17" s="9"/>
      <c r="E17" s="9"/>
    </row>
    <row r="18" spans="1:5" ht="20.25" customHeight="1">
      <c r="A18" s="24" t="s">
        <v>33</v>
      </c>
      <c r="B18" s="63"/>
      <c r="C18" s="10"/>
      <c r="D18" s="9"/>
      <c r="E18" s="9"/>
    </row>
    <row r="19" spans="1:5" ht="15">
      <c r="A19" s="11" t="s">
        <v>34</v>
      </c>
      <c r="B19" s="12"/>
      <c r="C19" s="17" t="s">
        <v>35</v>
      </c>
      <c r="D19" s="13"/>
      <c r="E19" s="9"/>
    </row>
    <row r="20" spans="1:5">
      <c r="A20" s="25" t="s">
        <v>65</v>
      </c>
      <c r="B20" s="8"/>
      <c r="C20" s="10"/>
      <c r="D20" s="9"/>
      <c r="E20" s="9"/>
    </row>
    <row r="21" spans="1:5" ht="8.25" customHeight="1">
      <c r="A21" s="14"/>
      <c r="B21" s="15"/>
      <c r="C21" s="16"/>
      <c r="D21" s="9"/>
      <c r="E21" s="9"/>
    </row>
    <row r="22" spans="1:5">
      <c r="A22" s="9"/>
      <c r="B22" s="9"/>
      <c r="C22" s="9"/>
      <c r="D22" s="9"/>
      <c r="E22" s="9"/>
    </row>
    <row r="23" spans="1:5" ht="18">
      <c r="A23" s="26" t="s">
        <v>36</v>
      </c>
      <c r="B23" s="1"/>
      <c r="D23" s="9"/>
      <c r="E23" s="9"/>
    </row>
    <row r="24" spans="1:5">
      <c r="A24" t="s">
        <v>37</v>
      </c>
      <c r="B24" s="1">
        <f>B16/12*B9</f>
        <v>0</v>
      </c>
      <c r="C24" t="s">
        <v>38</v>
      </c>
      <c r="D24" s="9"/>
      <c r="E24" s="9"/>
    </row>
    <row r="25" spans="1:5">
      <c r="A25" t="s">
        <v>39</v>
      </c>
      <c r="B25" s="1">
        <f>IF((B15-B24)&gt;0,B15-B24,0)</f>
        <v>0</v>
      </c>
      <c r="C25" t="s">
        <v>40</v>
      </c>
      <c r="D25" s="9"/>
      <c r="E25" s="9"/>
    </row>
    <row r="26" spans="1:5" ht="15">
      <c r="A26" s="2" t="s">
        <v>41</v>
      </c>
      <c r="B26" s="3">
        <f>B25/4</f>
        <v>0</v>
      </c>
      <c r="C26" s="60"/>
    </row>
    <row r="28" spans="1:5" ht="15">
      <c r="A28" t="s">
        <v>42</v>
      </c>
      <c r="B28" s="1">
        <f>B19</f>
        <v>0</v>
      </c>
    </row>
    <row r="29" spans="1:5">
      <c r="A29" t="s">
        <v>43</v>
      </c>
      <c r="B29" s="1">
        <f>IF((B16*B10)&gt;B11,B16*B10,(MIN(B11,B19)))</f>
        <v>50000</v>
      </c>
      <c r="C29" t="s">
        <v>44</v>
      </c>
    </row>
    <row r="30" spans="1:5" ht="15">
      <c r="A30" s="2" t="s">
        <v>45</v>
      </c>
      <c r="B30" s="3">
        <f>IF(B28-B29&gt;0,B28-B29,0)</f>
        <v>0</v>
      </c>
    </row>
    <row r="31" spans="1:5" ht="7.5" customHeight="1"/>
    <row r="32" spans="1:5" ht="15">
      <c r="A32" s="2" t="s">
        <v>66</v>
      </c>
      <c r="B32" s="3">
        <f>B26+B30</f>
        <v>0</v>
      </c>
    </row>
    <row r="34" spans="1:2" ht="17.25" customHeight="1">
      <c r="A34" s="18" t="s">
        <v>46</v>
      </c>
      <c r="B34" s="19">
        <f>B17</f>
        <v>0</v>
      </c>
    </row>
    <row r="35" spans="1:2" ht="22.5" customHeight="1">
      <c r="A35" s="20" t="s">
        <v>47</v>
      </c>
      <c r="B35" s="21">
        <f>IF(B32&gt;B17,0,B17-B32)</f>
        <v>0</v>
      </c>
    </row>
    <row r="37" spans="1:2" ht="15">
      <c r="A37" s="76" t="s">
        <v>69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Footer>&amp;R&amp;9Version 1.1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nnexes 4_5_V1.1_Calcul de la capacité de prestation propre_modèle"/>
    <f:field ref="objsubject" par="" edit="true" text=""/>
    <f:field ref="objcreatedby" par="" text="Vonlanthen, Adrian, Voa, BSV"/>
    <f:field ref="objcreatedat" par="" text="25.01.2019 11:14:15"/>
    <f:field ref="objchangedby" par="" text="Lang-Maurer, Eva, Lae, BSV"/>
    <f:field ref="objmodifiedat" par="" text="28.03.2019 15:33:40"/>
    <f:field ref="doc_FSCFOLIO_1_1001_FieldDocumentNumber" par="" text=""/>
    <f:field ref="doc_FSCFOLIO_1_1001_FieldSubject" par="" edit="true" text=""/>
    <f:field ref="FSCFOLIO_1_1001_FieldCurrentUser" par="" text="Eva Lang-Maurer"/>
    <f:field ref="CCAPRECONFIG_15_1001_Objektname" par="" edit="true" text="Annexes 4_5_V1.1_Calcul de la capacité de prestation propre_modèle"/>
    <f:field ref="CHPRECONFIG_1_1001_Objektname" par="" edit="true" text="Annexes 4_5_V1.1_Calcul de la capacité de prestation propre_modèle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29" ma:contentTypeDescription="Ein neues Dokument erstellen." ma:contentTypeScope="" ma:versionID="fcc4afb6df98e51a9579058c213ba98b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ffa47c5e7b3d3119ac2adfff6f0cc785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2019-04-02T22:00:00+00:00</PublishFrom>
    <DocumentNr xmlns="a88f3e11-806f-455b-a3b3-6a1b2c434eb2" xsi:nil="true"/>
    <IconOverlay xmlns="http://schemas.microsoft.com/sharepoint/v4" xsi:nil="true"/>
    <DocumentLanguage xmlns="a88f3e11-806f-455b-a3b3-6a1b2c434eb2">fr</DocumentLanguage>
    <PublishTo xmlns="a88f3e11-806f-455b-a3b3-6a1b2c434eb2" xsi:nil="true"/>
    <IsLastVersion xmlns="a88f3e11-806f-455b-a3b3-6a1b2c434eb2">true</IsLastVersion>
    <SortMode xmlns="3c287e8c-5561-43b0-a4ad-fc7d6aa86c89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1B2D0718-93A9-44D8-9A43-CF89C6B16A8B}"/>
</file>

<file path=customXml/itemProps3.xml><?xml version="1.0" encoding="utf-8"?>
<ds:datastoreItem xmlns:ds="http://schemas.openxmlformats.org/officeDocument/2006/customXml" ds:itemID="{B4029239-94F6-427A-9682-0CA0FA9061AE}"/>
</file>

<file path=customXml/itemProps4.xml><?xml version="1.0" encoding="utf-8"?>
<ds:datastoreItem xmlns:ds="http://schemas.openxmlformats.org/officeDocument/2006/customXml" ds:itemID="{D848E573-8942-4B34-9758-98D0B9A544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Modèle</vt:lpstr>
      <vt:lpstr>Calcul substrat capital</vt:lpstr>
      <vt:lpstr>Calcul capacité prest. propres</vt:lpstr>
      <vt:lpstr>'Calcul capacité prest. propres'!Druckbereich</vt:lpstr>
      <vt:lpstr>'Calcul substrat capital'!Druckbereich</vt:lpstr>
      <vt:lpstr>Modèle!Druckbereich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4_5 Version 1.1 CSOAPH 2020-2023: Calcul de la capacité de prestation propre</dc:title>
  <dc:creator>Bhend Thomas BSV</dc:creator>
  <cp:lastModifiedBy>Lokaj Lule BSV</cp:lastModifiedBy>
  <cp:lastPrinted>2019-02-28T10:21:29Z</cp:lastPrinted>
  <dcterms:created xsi:type="dcterms:W3CDTF">2018-11-21T09:18:21Z</dcterms:created>
  <dcterms:modified xsi:type="dcterms:W3CDTF">2019-04-02T09:33:05Z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819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Vorlage_Berechnungsbeispiel Subsidiarität Art. 74 IVG_2020-23_Voa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2019210-0819</vt:lpwstr>
  </property>
  <property fmtid="{D5CDD505-2E9C-101B-9397-08002B2CF9AE}" pid="40" name="FSC#BSVTEMPL@102.1950:DocumentIDEnhanced">
    <vt:lpwstr>342.9-00031 10.01.2019 Doknr: 819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*COO.2063.100.4.2176802*</vt:lpwstr>
  </property>
  <property fmtid="{D5CDD505-2E9C-101B-9397-08002B2CF9AE}" pid="69" name="FSC#COOELAK@1.1001:RefBarCode">
    <vt:lpwstr>*COO.2063.100.4.2164038*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Eva.Lang@bsv.admin.ch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Vorlage_Berechnungsbeispiel Subsidiarität Art. 74 IVG_2020-23_Voa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COO.2063.100.4.2176802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