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IV\SGL\Tarife Gem\SPITEX\AG Medizinische Überwachung\Workshop_Info 2.12.2019\Aufgeschaltete Dokumente\Aktualisierung 8.5.2023\"/>
    </mc:Choice>
  </mc:AlternateContent>
  <xr:revisionPtr revIDLastSave="0" documentId="13_ncr:1_{184CBC38-8630-476E-8165-2C350EFB043F}" xr6:coauthVersionLast="47" xr6:coauthVersionMax="47" xr10:uidLastSave="{00000000-0000-0000-0000-000000000000}"/>
  <workbookProtection workbookAlgorithmName="SHA-512" workbookHashValue="f0K+WHmdDysZXs8qDZlYEM6R8uqOhUwJKLAzfAj+cL6QRvQklvls2mi57vEeau0OuqQq9vLSZOAxFG1XC1DRgw==" workbookSaltValue="ysX1jtPoxyW6dgOUqUIHkA==" workbookSpinCount="100000" lockStructure="1"/>
  <bookViews>
    <workbookView xWindow="-110" yWindow="-110" windowWidth="19420" windowHeight="10420" xr2:uid="{00000000-000D-0000-FFFF-FFFF00000000}"/>
  </bookViews>
  <sheets>
    <sheet name="Spitex-Bedarfserhebung" sheetId="5" r:id="rId1"/>
    <sheet name="Formular Langzeitüberwachung" sheetId="8" r:id="rId2"/>
    <sheet name="Ärztliche Spitex-Anordnung" sheetId="7" r:id="rId3"/>
  </sheets>
  <definedNames>
    <definedName name="Ausbildung">#REF!</definedName>
    <definedName name="_xlnm.Print_Area" localSheetId="2">'Ärztliche Spitex-Anordnung'!$A$1:$C$39</definedName>
    <definedName name="_xlnm.Print_Area" localSheetId="1">'Formular Langzeitüberwachung'!$A$1:$H$102</definedName>
    <definedName name="_xlnm.Print_Titles" localSheetId="0">'Spitex-Bedarfserhebung'!$6:$6</definedName>
    <definedName name="Kontrollkästchen1" localSheetId="2">'Ärztliche Spitex-Anordnung'!#REF!</definedName>
    <definedName name="Kontrollkästchen11" localSheetId="2">'Ärztliche Spitex-Anordnung'!#REF!</definedName>
    <definedName name="Kontrollkästchen12" localSheetId="2">'Ärztliche Spitex-Anordnung'!#REF!</definedName>
    <definedName name="Kontrollkästchen2" localSheetId="2">'Ärztliche Spitex-Anordnung'!$B$12</definedName>
    <definedName name="Kontrollkästchen3" localSheetId="2">'Ärztliche Spitex-Anordnung'!$B$13</definedName>
    <definedName name="Kontrollkästchen4" localSheetId="2">'Ärztliche Spitex-Anordnung'!#REF!</definedName>
    <definedName name="Kontrollkästchen5" localSheetId="2">'Ärztliche Spitex-Anordnung'!#REF!</definedName>
    <definedName name="Kontrollkästchen6" localSheetId="2">'Ärztliche Spitex-Anordnung'!$C$12</definedName>
    <definedName name="Kontrollkästchen7" localSheetId="2">'Ärztliche Spitex-Anordnung'!$C$13</definedName>
    <definedName name="Kontrollkästchen8" localSheetId="2">'Ärztliche Spitex-Anordnung'!#REF!</definedName>
    <definedName name="Kontrollkästchen9" localSheetId="2">'Ärztliche Spitex-Anordnung'!#REF!</definedName>
    <definedName name="Text10" localSheetId="2">'Ärztliche Spitex-Anordnung'!#REF!</definedName>
    <definedName name="Text12" localSheetId="2">'Ärztliche Spitex-Anordnung'!$B$23</definedName>
    <definedName name="Text13" localSheetId="2">'Ärztliche Spitex-Anordnung'!$C$18</definedName>
    <definedName name="Text14" localSheetId="2">'Ärztliche Spitex-Anordnung'!$C$19</definedName>
    <definedName name="Text16" localSheetId="2">'Ärztliche Spitex-Anordnung'!#REF!</definedName>
    <definedName name="Text17" localSheetId="2">'Ärztliche Spitex-Anordnung'!$C$23</definedName>
    <definedName name="Text18" localSheetId="2">'Ärztliche Spitex-Anordnung'!#REF!</definedName>
    <definedName name="Text19" localSheetId="2">'Ärztliche Spitex-Anordnung'!#REF!</definedName>
    <definedName name="Text21" localSheetId="2">'Ärztliche Spitex-Anordnung'!#REF!</definedName>
    <definedName name="Text22" localSheetId="2">'Ärztliche Spitex-Anordnung'!#REF!</definedName>
    <definedName name="Text23" localSheetId="2">'Ärztliche Spitex-Anordnung'!#REF!</definedName>
    <definedName name="Text40" localSheetId="2">'Ärztliche Spitex-Anordnung'!$B$15</definedName>
    <definedName name="Text42" localSheetId="2">'Ärztliche Spitex-Anordnung'!#REF!</definedName>
    <definedName name="Text44" localSheetId="2">'Ärztliche Spitex-Anordnung'!#REF!</definedName>
    <definedName name="Text45" localSheetId="2">'Ärztliche Spitex-Anordnung'!$B$21</definedName>
    <definedName name="Text46" localSheetId="2">'Ärztliche Spitex-Anordnung'!#REF!</definedName>
    <definedName name="Text47" localSheetId="2">'Ärztliche Spitex-Anordnung'!#REF!</definedName>
    <definedName name="Text48" localSheetId="2">'Ärztliche Spitex-Anordnung'!#REF!</definedName>
    <definedName name="Text49" localSheetId="2">'Ärztliche Spitex-Anordnung'!$C$21</definedName>
    <definedName name="Text50" localSheetId="2">'Ärztliche Spitex-Anordnung'!#REF!</definedName>
    <definedName name="Text51" localSheetId="2">'Ärztliche Spitex-Anordnung'!#REF!</definedName>
    <definedName name="Text52" localSheetId="2">'Ärztliche Spitex-Anordnung'!#REF!</definedName>
    <definedName name="Text53" localSheetId="2">'Ärztliche Spitex-Anordnung'!#REF!</definedName>
    <definedName name="Text54" localSheetId="2">'Ärztliche Spitex-Anordnung'!#REF!</definedName>
    <definedName name="Text55" localSheetId="2">'Ärztliche Spitex-Anordnung'!#REF!</definedName>
    <definedName name="Text56" localSheetId="2">'Ärztliche Spitex-Anordnung'!#REF!</definedName>
    <definedName name="Text57" localSheetId="2">'Ärztliche Spitex-Anordnung'!#REF!</definedName>
    <definedName name="Text58" localSheetId="2">'Ärztliche Spitex-Anordnung'!#REF!</definedName>
    <definedName name="Text8" localSheetId="2">'Ärztliche Spitex-Anordnung'!$B$18</definedName>
    <definedName name="Text9" localSheetId="2">'Ärztliche Spitex-Anordnung'!$B$19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7" l="1"/>
  <c r="B29" i="7" l="1"/>
  <c r="A32" i="7"/>
  <c r="H90" i="5" l="1"/>
  <c r="H63" i="5"/>
  <c r="C19" i="7" l="1"/>
  <c r="C20" i="7"/>
  <c r="F3" i="8" l="1"/>
  <c r="F2" i="8"/>
  <c r="F1" i="8"/>
  <c r="B9" i="7" l="1"/>
  <c r="B8" i="7"/>
  <c r="B7" i="7"/>
  <c r="C18" i="7" l="1"/>
  <c r="H31" i="5"/>
  <c r="B25" i="7" l="1"/>
  <c r="B21" i="7"/>
  <c r="I13" i="8" l="1"/>
  <c r="I75" i="8"/>
  <c r="I37" i="8"/>
  <c r="I53" i="8"/>
  <c r="I7" i="8" l="1"/>
  <c r="I79" i="8"/>
  <c r="I23" i="8"/>
  <c r="I57" i="8"/>
  <c r="I17" i="8"/>
  <c r="I67" i="8"/>
  <c r="I51" i="8"/>
  <c r="I35" i="8"/>
  <c r="I27" i="8"/>
  <c r="I11" i="8"/>
  <c r="I61" i="8"/>
  <c r="I45" i="8"/>
  <c r="I83" i="8"/>
  <c r="I55" i="8"/>
  <c r="I39" i="8"/>
  <c r="I15" i="8"/>
  <c r="I65" i="8"/>
  <c r="I49" i="8"/>
  <c r="I33" i="8"/>
  <c r="I28" i="8"/>
  <c r="I63" i="8"/>
  <c r="I47" i="8"/>
  <c r="I25" i="8"/>
  <c r="I9" i="8"/>
  <c r="I59" i="8"/>
  <c r="I43" i="8"/>
  <c r="I81" i="8"/>
  <c r="I41" i="8"/>
  <c r="I21" i="8"/>
  <c r="I77" i="8"/>
  <c r="I19" i="8"/>
  <c r="I69" i="8"/>
  <c r="I85" i="8" l="1"/>
  <c r="J85" i="8" s="1"/>
  <c r="F85" i="8" s="1"/>
  <c r="I29" i="8"/>
  <c r="J29" i="8" s="1"/>
  <c r="F29" i="8" s="1"/>
  <c r="I71" i="8"/>
  <c r="J71" i="8" s="1"/>
  <c r="F71" i="8" s="1"/>
  <c r="G92" i="8" l="1"/>
</calcChain>
</file>

<file path=xl/sharedStrings.xml><?xml version="1.0" encoding="utf-8"?>
<sst xmlns="http://schemas.openxmlformats.org/spreadsheetml/2006/main" count="412" uniqueCount="317">
  <si>
    <t>Aspirationsgefahr</t>
  </si>
  <si>
    <t>Herzstillstand</t>
  </si>
  <si>
    <t>Herzinsuffizienz</t>
  </si>
  <si>
    <t>Rhythmusstörung</t>
  </si>
  <si>
    <t>STOFFWECHSEL</t>
  </si>
  <si>
    <t>Status epilepticus</t>
  </si>
  <si>
    <t>Therapierefraktäre Epilepsie</t>
  </si>
  <si>
    <t>Dystoniekrisen</t>
  </si>
  <si>
    <t>Fokale Spasmen bei CP</t>
  </si>
  <si>
    <t>Hirndruck, Tumor, Hydrocephalus, metabolische Entgleisung</t>
  </si>
  <si>
    <t>Autonome Dysfunktion</t>
  </si>
  <si>
    <t>Krämpfe, Verhindern von auslösenden Faktoren</t>
  </si>
  <si>
    <t>Metabolische Krisen (Hunger, Erbrechen, Stress)</t>
  </si>
  <si>
    <t>Endokrinologische Krisen</t>
  </si>
  <si>
    <t>NIERE</t>
  </si>
  <si>
    <t>LEBER</t>
  </si>
  <si>
    <t>Akute Leberinsuffizienz</t>
  </si>
  <si>
    <t>Blutgerinnungsstörung, Leberkoma</t>
  </si>
  <si>
    <t>Sepsis, Pneumonie</t>
  </si>
  <si>
    <t>Abstossungsreaktion mit Organdysfunktion</t>
  </si>
  <si>
    <t>Schwerer therapierefraktärer Reflux</t>
  </si>
  <si>
    <t>Erkennen der akuten Magenfüllung (Luft, Magensaft)</t>
  </si>
  <si>
    <t>Nahrungsmittelumstellungen (parenterale Teilumstellung, klinische Ernährung)</t>
  </si>
  <si>
    <t>Ateminsuffizienz</t>
  </si>
  <si>
    <t>Atemregulationsstörung, Atemwegsobstruktion, Diffusionsstörung, Atempumpenschwäche, Thoraxwandproblematik</t>
  </si>
  <si>
    <t>Rhythmusstörung, Hypoplasie, Missbildungen, Wartepatient für Transplantation oder Operation</t>
  </si>
  <si>
    <t>IMMUNSYSTEM UND HÄMATOLOGISCHES SYSTEM</t>
  </si>
  <si>
    <t>VERDAUUNG</t>
  </si>
  <si>
    <t>Drohender Atemstillstand</t>
  </si>
  <si>
    <t>Akute Atemwegsbehinderung</t>
  </si>
  <si>
    <t>Hypoxischer Zustand</t>
  </si>
  <si>
    <t>Akute Niereninsuffizienz</t>
  </si>
  <si>
    <t>Akute Infektion</t>
  </si>
  <si>
    <t>Akute Abstossung</t>
  </si>
  <si>
    <t>Akute Blutung</t>
  </si>
  <si>
    <t>Hohes Fieber, Krämpfe, Apnoen</t>
  </si>
  <si>
    <t>Lebens- oder organbedrohliche Blutung</t>
  </si>
  <si>
    <t>Krankheitsbild; Medizinische Indikation (Auswahl)</t>
  </si>
  <si>
    <t>Bewusstseinstrübung</t>
  </si>
  <si>
    <t xml:space="preserve">ATMUNG 
</t>
  </si>
  <si>
    <t xml:space="preserve">HERZ 
</t>
  </si>
  <si>
    <t xml:space="preserve">ZENTRALES UND PERIPHERES NERVENSYSTEM 
</t>
  </si>
  <si>
    <t>mittel</t>
  </si>
  <si>
    <t>Problematik / Risiken</t>
  </si>
  <si>
    <t>ORGANSYSTEM</t>
  </si>
  <si>
    <t>Dauer in Stunden</t>
  </si>
  <si>
    <t xml:space="preserve">Kurzzeitüberwachung 
(klinisches Assessment) </t>
  </si>
  <si>
    <t>Langzeitüberwachung</t>
  </si>
  <si>
    <t>ab Pflegebeginn zu Hause insgesamt</t>
  </si>
  <si>
    <t>danach</t>
  </si>
  <si>
    <t>Koordinativ bedeutet: Direkte Kontakte zwischen Pflegenden und Arzt oder medizinischen Hilfspersonen zur Koordination der medizinischen Behandlung.</t>
  </si>
  <si>
    <t>Hochkomplex bedeutet: i.d.R sind mehrere Spezialärzte involviert.</t>
  </si>
  <si>
    <t xml:space="preserve">Instabil bedeutet: Laufend bedeutende Änderung des Pflegeaufwandes. </t>
  </si>
  <si>
    <t>35 Stunden pro Jahr</t>
  </si>
  <si>
    <t>6 Stunden pro Woche</t>
  </si>
  <si>
    <t>Antrag durch den behandelnden Arzt in Zusammenarbeit mit der involvierten Pflegefachperson</t>
  </si>
  <si>
    <t>45 Stunden in den ersten 3 Monaten</t>
  </si>
  <si>
    <t>Beurteilung des Allgemeinzustandes (inkl. Vitalzeichen)</t>
  </si>
  <si>
    <t>Entnahme von Untersuchungsmaterial zu Laborzwecken</t>
  </si>
  <si>
    <t>Einführen von Sonden und / oder Kathetern und die damit verbundenen medizinischen Massnahmen</t>
  </si>
  <si>
    <t>Medizinische Massnahmen bei Peritonealdialyse</t>
  </si>
  <si>
    <t>Vorbereitung und Verabreichung von Medikamenten</t>
  </si>
  <si>
    <t>Medizinische Massnahmen bei Störungen der Blasen- oder Darmentleerung</t>
  </si>
  <si>
    <t>10 Minuten pro Einsatz</t>
  </si>
  <si>
    <t>120 Minuten pro Einsatz</t>
  </si>
  <si>
    <t>35 Minuten pro Einsatz</t>
  </si>
  <si>
    <t>60 Minuten pro Medikament plus 45 Minuten für jedes weitere i/v Medikament</t>
  </si>
  <si>
    <t>2 Stunden pro Einsatz</t>
  </si>
  <si>
    <t>60 Minuten pro Einsatz</t>
  </si>
  <si>
    <t>30 Minuten pro Einsatz</t>
  </si>
  <si>
    <t>Hautprobleme</t>
  </si>
  <si>
    <t>Überwachung und Beurteilung bei im Vordergrund stehenden komplexen Hautproblemen inkl. medizinischer Behandlung von Wunden, Körperhöhlen, Stomapflege etc.</t>
  </si>
  <si>
    <t>Medizinische Massnahmen im Zusammenhang mit Therapiebädern bei komplexen Hautproblemen</t>
  </si>
  <si>
    <t>Epidermolysis bullosa</t>
  </si>
  <si>
    <t>per oral, subkutan, intramuskulär, anal, transdermal,  Abgabe Medikamente per Sonde</t>
  </si>
  <si>
    <t>intravenös, Kurzinfusionen</t>
  </si>
  <si>
    <t>Transfusionen, Virostatika, Zytostatika</t>
  </si>
  <si>
    <t>8 Stunden bei neuem Pflegefall und / oder Revision</t>
  </si>
  <si>
    <t>Störung des veg. Nervensystems, zentrales Fieber, Untertemperatur, Herz- Kreislaufstörung (Blutdruck / Puls)</t>
  </si>
  <si>
    <t>1. Massnahmen der Abklärung und Beratung</t>
  </si>
  <si>
    <t>2. Massnahmen der Untersuchung und Behandlung 1</t>
  </si>
  <si>
    <t>Name, Vorname:</t>
  </si>
  <si>
    <t>Adresse:</t>
  </si>
  <si>
    <t>Diagnosen</t>
  </si>
  <si>
    <t>Ansprechperson Kinderspitex:</t>
  </si>
  <si>
    <t>Durchführungsstelle:</t>
  </si>
  <si>
    <t>Verfügungsdauer:</t>
  </si>
  <si>
    <t>Beschrieb</t>
  </si>
  <si>
    <t xml:space="preserve">Erläuterungen zum Ausfüllen: </t>
  </si>
  <si>
    <t>Die Bezeichnung pro Einsatz meint die zeitlich ununterbrochene Präsenz bei der versicherten Person (von der Begrüssung bis zur Verabschiedung). Sofern medizinisch notwendig, sind auch mehrere Einsätze pro Tag möglich.</t>
  </si>
  <si>
    <t>Der Zeitaufwand für das Ausfüllen dieses Formulars kann von den Kinderspitex-Organisationen unter Abklärung/Beratung abgerechnet werden.</t>
  </si>
  <si>
    <t>Datum, Stempel, Unterschrift der Kinderspitex:</t>
  </si>
  <si>
    <t>Arzt</t>
  </si>
  <si>
    <t>Grund</t>
  </si>
  <si>
    <t>Häufigkeit</t>
  </si>
  <si>
    <t>Fachdienste</t>
  </si>
  <si>
    <t>NANDA</t>
  </si>
  <si>
    <t>Gewichtung</t>
  </si>
  <si>
    <t>Beschreibung</t>
  </si>
  <si>
    <t>leicht</t>
  </si>
  <si>
    <t>schwer</t>
  </si>
  <si>
    <t>Beeinträchtigte Spontanatmung (Beatmung)</t>
  </si>
  <si>
    <t>00033</t>
  </si>
  <si>
    <t>Domäne4</t>
  </si>
  <si>
    <t>Unwirksamer Atemvorgang</t>
  </si>
  <si>
    <t>00032</t>
  </si>
  <si>
    <t>Unwirksame Atemwegsclearance</t>
  </si>
  <si>
    <t>00031</t>
  </si>
  <si>
    <t>Domäne11</t>
  </si>
  <si>
    <t xml:space="preserve">Beeinträchtigter Gasaustausch </t>
  </si>
  <si>
    <t>00030</t>
  </si>
  <si>
    <t>Domäne3</t>
  </si>
  <si>
    <t>Erstickungsgefahr</t>
  </si>
  <si>
    <t>00036</t>
  </si>
  <si>
    <t>00039</t>
  </si>
  <si>
    <t>Risiko, dass feste oder flüssige Stoffe und/oder Sekrete aus dem Magen-Darmtrakt oder Mund-Rachen-Raum in die Trachea oder Bronchien gelangen, welche die Gesundheit beeinträchtigen könnten.</t>
  </si>
  <si>
    <t>Verminderte Herzleistung</t>
  </si>
  <si>
    <t>00029</t>
  </si>
  <si>
    <t>Das vom Herzen ausgeworfene Blut genügt den metabolischen Anforderungen des Körpers nicht.</t>
  </si>
  <si>
    <t>Gefahr eines Elektrolytungleichgewichts</t>
  </si>
  <si>
    <t>00195</t>
  </si>
  <si>
    <t>Risiko einer Veränderung des Serum-Elektrolyt-Spiegels, die die Gesundheit beeinträchtigen könnte (endokrine Störung, beeinträchtigte Regulationsmechanismen, renale Störung, Erbrechen)</t>
  </si>
  <si>
    <t>Domäne2</t>
  </si>
  <si>
    <t>Blutungsgefahr</t>
  </si>
  <si>
    <t>00206</t>
  </si>
  <si>
    <t>Risiken einer Reduzierung des Blutvolumens, welche die Gesundheit beeinträchtigen könnte.</t>
  </si>
  <si>
    <t>1.10</t>
  </si>
  <si>
    <t>Infektionsgefahr</t>
  </si>
  <si>
    <t>00004</t>
  </si>
  <si>
    <t>Risiko des Eindringens und die Vermehrung pathogener Organismen, welche die Gesundheit beeinträchtigen können.</t>
  </si>
  <si>
    <t>Gefahr von metaboloischen und endokrinologischen Krisen</t>
  </si>
  <si>
    <t>Nicht-NANDA</t>
  </si>
  <si>
    <t>Gefahr von cerebralen und neurologischen Krisen</t>
  </si>
  <si>
    <t>Mangelernährung</t>
  </si>
  <si>
    <t>00002</t>
  </si>
  <si>
    <t>Nährstoffzufuhr, die den Stoffwechselbedarf nicht deckt.</t>
  </si>
  <si>
    <t xml:space="preserve">Gefahr eines Flüssigkeitsdefizits </t>
  </si>
  <si>
    <t>00028</t>
  </si>
  <si>
    <t>Risiko einer Verminderung des intravaskulären, interstitiellen und/oder intrazellulären Flüssigkeitsvolumens, welche die Gesundheit beeinträchtigen könnte</t>
  </si>
  <si>
    <t>Gefahr eines Flüssigkeitsüberschusses</t>
  </si>
  <si>
    <t>00026</t>
  </si>
  <si>
    <t>Erhöhte isotonische Flüssigkeitsretention.</t>
  </si>
  <si>
    <t xml:space="preserve">Schluckstörung </t>
  </si>
  <si>
    <t>00103</t>
  </si>
  <si>
    <t>Abnormales Funktionieren des Schluckvorgangs verbunden mit strukturellen oder funktionellen Veränderungen der Mundhöhle, des Rachens oder der Speiseröhre.</t>
  </si>
  <si>
    <t xml:space="preserve">2.5. </t>
  </si>
  <si>
    <t>Saug-Schluckstörung des Säuglings</t>
  </si>
  <si>
    <t>00107</t>
  </si>
  <si>
    <t>Beeinträchtigte Fähigkeit eines Säuglings, zu saugen oder den Saug-/Schluckvorgang zu koordinieren, die zu einer unzureichenden oralen Ernährung zur Deckung des Stoffwechselbedarfs führt.</t>
  </si>
  <si>
    <t>Dysfunktionale gastrointestinale Motilität</t>
  </si>
  <si>
    <t>00196</t>
  </si>
  <si>
    <t>Erhöhte, reduzierte, unzureichende oder fehlende peristaltische Aktivität des gastrointestinalen Systems</t>
  </si>
  <si>
    <t xml:space="preserve">Gefahr eines instabilen Blutglukosespiegels </t>
  </si>
  <si>
    <t>00179</t>
  </si>
  <si>
    <t>Risiko einer Abweichung des Blutglukose/-zuckerspiegels vom Normbereich, welche die Gesundheit beeinträchtigen könnte.</t>
  </si>
  <si>
    <t>Übelkeit</t>
  </si>
  <si>
    <t>00134</t>
  </si>
  <si>
    <t>Ein subjektives Phänomen einer unangenehmen Empfindung im hinteren Rachenraum und im Magen, das zu Brechreiz oder Erbrechen führen könnte.</t>
  </si>
  <si>
    <t>Domäne12</t>
  </si>
  <si>
    <t>Beeinträchtigte Harnausscheidung</t>
  </si>
  <si>
    <t>00016</t>
  </si>
  <si>
    <t>Störung der Ausscheidung von Harn</t>
  </si>
  <si>
    <t>2.10</t>
  </si>
  <si>
    <t xml:space="preserve">Unwirksame Thermoregulation </t>
  </si>
  <si>
    <t>00008</t>
  </si>
  <si>
    <t>Temperatur-Schwankungen zwischen Hypo-/Hyperthermie</t>
  </si>
  <si>
    <t>Schlafstörung</t>
  </si>
  <si>
    <t>00095</t>
  </si>
  <si>
    <t>Unterbrechung der Dauer und Qualität des Schlafs</t>
  </si>
  <si>
    <t>Angst (Unruhe)</t>
  </si>
  <si>
    <t>00146</t>
  </si>
  <si>
    <t>Unbestimmtes Gefühl des Unbehagens oder der Bedrohung, das von einer autonomen Reaktion begleitet wird (häufig unbestimmte oder dem Individuum unbekannte Quelle); eine Besorgnis, die durch die vorweggenommene Gefahr hervorgerufen wird. Es ist ein Warnsignal für drohende Gefahr und ermöglicht dem Individuum, Massnahmen zum Umgang mit dieser Gefahr einzuleiten</t>
  </si>
  <si>
    <t>Domäne9</t>
  </si>
  <si>
    <t>Akuter Schmerz</t>
  </si>
  <si>
    <t>00132</t>
  </si>
  <si>
    <t>Unangenehme sensorische und emotionale Erfahrung, die von aktuellen oder potenziellen Gewebeschädigungen herrührt oder als solche Schädigungen beschrieben werden kann (International Association for the Study of Pain); plötzlicher oder allmählicher Beginn mit einer Intensität von leicht bis schwer und einem erwarteten oder vorhersagbaren Ende.</t>
  </si>
  <si>
    <t>Chronischer Schmerz</t>
  </si>
  <si>
    <t>00133</t>
  </si>
  <si>
    <t>Unangenehme sensorische und emotionale Erfahrung, die von aktuellen oder potenziellen Gewebeschädigungen herrührt oder als solche Schädigungen beschrieben werden kann (International Association for the Study of Pain); plötzlicher oder allmählicher Beginn mit einer Intensität von leicht bis schwer, konstant oder wiederholend auftretend, ohne ein erwartetes oder vorhersagbares Ende und von mehr als drei Monaten Dauer.</t>
  </si>
  <si>
    <t xml:space="preserve">Unwirksamer Selbstschutz </t>
  </si>
  <si>
    <t>00043</t>
  </si>
  <si>
    <t>Abnehmende Fähigkeit, sich vor inneren und äusseren Gefahren oder Verletzungen zu schützen</t>
  </si>
  <si>
    <t>Domäne1</t>
  </si>
  <si>
    <t>Selbstverletzung</t>
  </si>
  <si>
    <t>00151</t>
  </si>
  <si>
    <t>Risiko eines absichtlichen selbstverletzenden Verhaltens mit einhergehenden nichttödlichen Gewebeschäden, um psychische Spannungen abzubauen.</t>
  </si>
  <si>
    <t>Desorganisiertes kindliches Verhalten</t>
  </si>
  <si>
    <t>00116</t>
  </si>
  <si>
    <t>Beeinträchtigte Integration physiologischer und neurobehavioraler Reaktionen eines Säuglings oder Kleinkinds auf das Umfeld.</t>
  </si>
  <si>
    <t>Beeinträchtigte verbale Kommunikation (des Kindes)</t>
  </si>
  <si>
    <t>00051</t>
  </si>
  <si>
    <t>Verminderte, verzögerte oder fehlende Fähigkeit, ein System von Zeichen zu empfangen, zu verarbeiten, weiterzugeben und/oder zu nutzen.</t>
  </si>
  <si>
    <t>Domäne5</t>
  </si>
  <si>
    <t xml:space="preserve">Verletzungsgefahr </t>
  </si>
  <si>
    <t>Risiko einer unfallbedingten Gewebeschädigung (Wunde, Verbrennung, Bruch)</t>
  </si>
  <si>
    <t xml:space="preserve">Ergänzende Pflegediagnosen Angehörige </t>
  </si>
  <si>
    <t>Beeinträchtigte verbale Kommunikation (Eltern)</t>
  </si>
  <si>
    <t>Beeinträchtigte elterliche Fürsorge (Erklärung: sofern der Kinderschutz bereits involviert ist).</t>
  </si>
  <si>
    <t>Hauptbezugspersonen sind nicht in der Lage, eine Umgebung zu schaffen, zu erhalten oder wiederherzustellen, in der ein Kind optimal wachsen und sich entwickeln kann.</t>
  </si>
  <si>
    <t>Domäne7</t>
  </si>
  <si>
    <t>Gefahr einer Rollenüberlastung der pflegenden Bezugspersonen</t>
  </si>
  <si>
    <t>00062</t>
  </si>
  <si>
    <t>Risiko einer subjektiv wahrgenommenen Überforderung der Angehörigen in der Rolle als pflegende Bezugspersonen.</t>
  </si>
  <si>
    <t>Elterlicher Rollenkonflikt</t>
  </si>
  <si>
    <t>00064</t>
  </si>
  <si>
    <t>Eltern erleben eine Rollenverwirrung und einen Rollenkonflikt auf eine Krise.</t>
  </si>
  <si>
    <t>Gefahr einer beeinträchtigten Bindung</t>
  </si>
  <si>
    <t>00058</t>
  </si>
  <si>
    <t>Risiko einer Unterbrechung des interaktiven Prozesses zwischen Eltern/Bezugspersonen und dem Kind, der die Entwicklung einer wechselseitigen schützenden und fördernden Beziehung unterstützt.</t>
  </si>
  <si>
    <t>Begleitumstände</t>
  </si>
  <si>
    <t>Begründung</t>
  </si>
  <si>
    <t>Ressourcen</t>
  </si>
  <si>
    <t>Erschwerende Umstände</t>
  </si>
  <si>
    <t>Alter des Kindes</t>
  </si>
  <si>
    <t>     </t>
  </si>
  <si>
    <t xml:space="preserve">Es handelt sich um eine: </t>
  </si>
  <si>
    <t>Pflegerische Leistungen</t>
  </si>
  <si>
    <t>Abklärung (1.1)</t>
  </si>
  <si>
    <t>Beratung (1.2)</t>
  </si>
  <si>
    <t>Koordinative Massnahmen (1.3)</t>
  </si>
  <si>
    <t xml:space="preserve">Untersuchung und Behandlung 1: </t>
  </si>
  <si>
    <t>Untersuchung und Behandlung 2: Kurzzeitüberwachung</t>
  </si>
  <si>
    <r>
      <rPr>
        <b/>
        <sz val="11"/>
        <color rgb="FF000000"/>
        <rFont val="Arial"/>
        <family val="2"/>
      </rPr>
      <t>1.3</t>
    </r>
    <r>
      <rPr>
        <sz val="11"/>
        <color rgb="FF000000"/>
        <rFont val="Arial"/>
        <family val="2"/>
      </rPr>
      <t xml:space="preserve"> Koordinative Massnahmen im Rahmen hochkomplexer und gleichzeitig sehr instabiler Pflegesituationen.</t>
    </r>
    <r>
      <rPr>
        <sz val="11"/>
        <color theme="1"/>
        <rFont val="Calibri"/>
        <family val="2"/>
      </rPr>
      <t xml:space="preserve"> </t>
    </r>
  </si>
  <si>
    <r>
      <rPr>
        <b/>
        <sz val="11"/>
        <color rgb="FF000000"/>
        <rFont val="Arial"/>
        <family val="2"/>
      </rPr>
      <t>1.1</t>
    </r>
    <r>
      <rPr>
        <sz val="11"/>
        <color rgb="FF000000"/>
        <rFont val="Arial"/>
        <family val="2"/>
      </rPr>
      <t xml:space="preserve"> Abklärung und Dokumentation des Pflegebedarfs und des Umfeldes des Patienten (versicherte Person vP) oder der Patientin (vP) und Planung der notwendigen Massnahmen (=Pflegediagnosen und Pflegeziele) zusammen mit dem Arzt / der Ärztin und der vP und eventuell weiteren involvierten Diensten (inklusive Wiederholungsabklärung und telefonische Arztvisite).</t>
    </r>
  </si>
  <si>
    <r>
      <rPr>
        <b/>
        <sz val="11"/>
        <color rgb="FF000000"/>
        <rFont val="Arial"/>
        <family val="2"/>
      </rPr>
      <t>1.2</t>
    </r>
    <r>
      <rPr>
        <sz val="11"/>
        <color rgb="FF000000"/>
        <rFont val="Arial"/>
        <family val="2"/>
      </rPr>
      <t xml:space="preserve"> Beratung und Instruktion der vP sowie der nichtberuflich an der Krankenpflege Mitwirkenden bei der Durchführung der Krankenpflege, insbesondere im Umgang mit der Erkrankung, bei der Einnahme von Medikamenten oder beim Gebrauch medizinischer Geräte. Instruktion in Pflegeverrichtungen und Vornahme der notwendigen Kontrollen. Die Instruktionsleistungen sind detailliert zu dokumentieren. </t>
    </r>
  </si>
  <si>
    <t>0.25 - 1.0 pro Tag</t>
  </si>
  <si>
    <t>0.5 - 1.5 pro Tag</t>
  </si>
  <si>
    <t>0.5 pro Tag</t>
  </si>
  <si>
    <t>0.5 pro Einsatz, maximal 6mal pro Tag</t>
  </si>
  <si>
    <t xml:space="preserve">Geburtsdatum: </t>
  </si>
  <si>
    <t>Akute Schwere Nahrungsmittelunverträg-lichkeit, Resorptionsstörung, Malabsorbtion</t>
  </si>
  <si>
    <t>Ausprägung</t>
  </si>
  <si>
    <t>Kapitelfaktor</t>
  </si>
  <si>
    <t>Summe</t>
  </si>
  <si>
    <t>Totale Punktzahl Bereich 1</t>
  </si>
  <si>
    <t>Totale Punktzahl Bereich 2</t>
  </si>
  <si>
    <t>Totale Punktzahl Bereich 3</t>
  </si>
  <si>
    <t xml:space="preserve">Totale Punktzahl </t>
  </si>
  <si>
    <t>Punkte</t>
  </si>
  <si>
    <t>AHV-Nr.</t>
  </si>
  <si>
    <t>Spitalaustritt:</t>
  </si>
  <si>
    <t>20 Minuten (bei ZVK 40 Minuten) pro Entnahme</t>
  </si>
  <si>
    <t>Massnahmen zur Atemtherapie (wie O2-Verabreichung, Inhalation, einfache Atemübungen, Absaugen)</t>
  </si>
  <si>
    <t>45 Minuten pro Einsatz (bis 10 verschiedene Medikamente), darüber nach effektivem Aufwand pro Tag mit Begründung</t>
  </si>
  <si>
    <t>Anzahl Einsätze pro Woche</t>
  </si>
  <si>
    <t>Symptomkontrolle und entsprechende medizinische Massnahmen in palliativen und palliativ-terminalen Situationen</t>
  </si>
  <si>
    <t>Datum, Stempel, Unterschrift des Arztes/der Ärztin:</t>
  </si>
  <si>
    <t>Medizinische Massnahmen bei enteraler oder parenteraler Ernährung, inkl. Vorbereitung und Durchführung</t>
  </si>
  <si>
    <t>enteral: 75 Minuten pro Einsatz
parenteral: 165 Minuten pro Tag</t>
  </si>
  <si>
    <t>Anzahl Minuten pro Einsatz</t>
  </si>
  <si>
    <r>
      <t xml:space="preserve">Inspiration/Exspiration, die nicht zu einer ausreichenden Belüftung der Lungen führen.
</t>
    </r>
    <r>
      <rPr>
        <u/>
        <sz val="10"/>
        <color theme="1"/>
        <rFont val="Arial"/>
        <family val="2"/>
      </rPr>
      <t>Bedeutung / Auswirkungen:</t>
    </r>
    <r>
      <rPr>
        <sz val="10"/>
        <color theme="1"/>
        <rFont val="Arial"/>
        <family val="2"/>
      </rPr>
      <t xml:space="preserve"> Verminderter in- und exspiratorischer Druck, Dyspnoe, Brady- / Tachypnoe.
Kinder müssen beatmet werden und/oder sie bedürfen einer Sauerstofftherapie und weiteren Massnahmen der Atemtherapie.
</t>
    </r>
    <r>
      <rPr>
        <u/>
        <sz val="10"/>
        <color theme="1"/>
        <rFont val="Arial"/>
        <family val="2"/>
      </rPr>
      <t>Risikogruppen:</t>
    </r>
    <r>
      <rPr>
        <sz val="10"/>
        <color theme="1"/>
        <rFont val="Arial"/>
        <family val="2"/>
      </rPr>
      <t xml:space="preserve"> Deformationen der Atemwege, des Brustkorbes, (muskuloskeletale Beeinträchtigungen), neuromuskuläre oder schwere neurologische Beeinträchtigungen (Hirnverletzungen/-Missbildungen, kognitive Störungen). 
</t>
    </r>
  </si>
  <si>
    <r>
      <t xml:space="preserve">Unfähigkeit, Sekrete oder Verlegungen/Obstruktionen der Atemwege zu beseitigen und die Atemwege frei zu halten.
</t>
    </r>
    <r>
      <rPr>
        <u/>
        <sz val="10"/>
        <color theme="1"/>
        <rFont val="Arial"/>
        <family val="2"/>
      </rPr>
      <t>Bedeutung / Auswirkungen:</t>
    </r>
    <r>
      <rPr>
        <sz val="10"/>
        <color theme="1"/>
        <rFont val="Arial"/>
        <family val="2"/>
      </rPr>
      <t xml:space="preserve"> Kinder sind nicht in der Lage, ihr Sekret selber abzuhusten, selber zu schlucken.
Die Kinder müssen deshalb oral/nasal und/oder invasiv via eine Trachealkanüle abgesaugt werden.
</t>
    </r>
    <r>
      <rPr>
        <u/>
        <sz val="10"/>
        <color theme="1"/>
        <rFont val="Arial"/>
        <family val="2"/>
      </rPr>
      <t>Risikogruppen:</t>
    </r>
    <r>
      <rPr>
        <sz val="10"/>
        <color theme="1"/>
        <rFont val="Arial"/>
        <family val="2"/>
      </rPr>
      <t xml:space="preserve"> Kinder mit Trachealkanüle, Kinder mit ineffizientem Husten- und Schluckvorgang (z.Bsp. bei neuromuskulären Erkrankungen, bei kognitiven Beeinträchtigungen), Kinder mit übermässiger und/oder zähflüssiger Sekretion aus oberen und unteren Atemwegen).
</t>
    </r>
  </si>
  <si>
    <r>
      <t xml:space="preserve">Risiko eines ungenügenden Angebots an Luft zum Einatmen, welches die Gesundheit beeinträchtigen könnte
</t>
    </r>
    <r>
      <rPr>
        <u/>
        <sz val="10"/>
        <color theme="1"/>
        <rFont val="Arial"/>
        <family val="2"/>
      </rPr>
      <t>Bedeutung / Auswirkungen:</t>
    </r>
    <r>
      <rPr>
        <sz val="10"/>
        <color theme="1"/>
        <rFont val="Arial"/>
        <family val="2"/>
      </rPr>
      <t xml:space="preserve"> die oberen Atemwege im Schlund/Kehlkopfbereich sind verlegt mit Folgen von Hypoxie und Hyperkapnie bei Persistenz. Die Kinder können an eigenem Sekret (Pooling) und oder an der Nahrung / an Erbrochenem ersticken.
</t>
    </r>
    <r>
      <rPr>
        <u/>
        <sz val="10"/>
        <color theme="1"/>
        <rFont val="Arial"/>
        <family val="2"/>
      </rPr>
      <t>Risikogruppen:</t>
    </r>
    <r>
      <rPr>
        <sz val="10"/>
        <color theme="1"/>
        <rFont val="Arial"/>
        <family val="2"/>
      </rPr>
      <t xml:space="preserve"> Verletzungen, Erkrankungen und Missbildungen im Bereich der oberen Atemwege und oder im Mund-/Schlund-Bereich. Beeinträchtigung der motorischen Funktionen im Mund-/Hals-/Kehlkopfbereich z.B. neurogene Schluckstörungen. Schluckstörungen kombiniert mit pathologischem Reflux (Mageninhalt fliesst in Schlundbereich hoch) und/oder bei habituellem vermehrtem Erbrechen. 
</t>
    </r>
  </si>
  <si>
    <t>00038</t>
  </si>
  <si>
    <t>Krämpfe, Atemstillstand, Rhabdomyolyse</t>
  </si>
  <si>
    <r>
      <t xml:space="preserve">Überschüssige oder zu geringe Sauerstoffanreicherung und/oder Kohlendioxidausscheidung an der alveolokapillären Membran.
</t>
    </r>
    <r>
      <rPr>
        <u/>
        <sz val="10"/>
        <color theme="1"/>
        <rFont val="Arial"/>
        <family val="2"/>
      </rPr>
      <t>Bedeutung / Auswirkungen:</t>
    </r>
    <r>
      <rPr>
        <sz val="10"/>
        <color theme="1"/>
        <rFont val="Arial"/>
        <family val="2"/>
      </rPr>
      <t xml:space="preserve"> Abnahme des Sauerstoff-Partialdruckes (pO2) mit folgender Hypoxie, Anstieg des Kohlendioxidpartialdruckes (pCO2) mit folgender Hyperkapnie
Die Kinder benötigen zusätzlichen Sauerstoff, Inhalationen, atemunterstützende Massnahmen etc.
</t>
    </r>
    <r>
      <rPr>
        <u/>
        <sz val="10"/>
        <color theme="1"/>
        <rFont val="Arial"/>
        <family val="2"/>
      </rPr>
      <t>Risikogruppen:</t>
    </r>
    <r>
      <rPr>
        <sz val="10"/>
        <color theme="1"/>
        <rFont val="Arial"/>
        <family val="2"/>
      </rPr>
      <t xml:space="preserve"> Kinder mit Veränderungen der kleinen Atemwege (Bronchioli) oder des Lungengewebes mit chronischer Lungenerkrankung. Kinder mit gewissen Herzfehlern (Shuntvitien, Lungenhochdruck etc).
</t>
    </r>
  </si>
  <si>
    <t xml:space="preserve">Status Epilepticus: Krämpfe, Atemstillstand, Rhabdomyolyse
Therapierefraktäre Epilepsie: Krämpfe, Verhindern von auslösenden Faktoren
Dystonie-Krisen: Hohes Fieber, Krämpfe, Apnoen
Fokale Spasmen bei CP: Atemstillstand durch Zusammenziehen des Schlundes
Autonome Dysfunktion: Störung des veg. Nervensystems, zentrales Fieber, Untertemperatur, Herzverlangsamung, Pulsverlangsamung
</t>
  </si>
  <si>
    <t>Geburtsdatum:</t>
  </si>
  <si>
    <t xml:space="preserve">3 Monate </t>
  </si>
  <si>
    <t xml:space="preserve">6 Monate </t>
  </si>
  <si>
    <t>Erstanordnung</t>
  </si>
  <si>
    <t>Fortsetzungsanordnung</t>
  </si>
  <si>
    <t>Zeitaufwand in Stunden pro Verfügungsdauer (Format hh:mm)</t>
  </si>
  <si>
    <t>Datum der Bedarfsabklärung:</t>
  </si>
  <si>
    <t>Personalien der versicherten Person:</t>
  </si>
  <si>
    <t>TOTAL (in Stunden:Minuten pro Woche)</t>
  </si>
  <si>
    <t>TOTAL (in Stunden:Minuten pro Verfügungsdauer)</t>
  </si>
  <si>
    <t>pro Verfügungsdauer</t>
  </si>
  <si>
    <t>pro Pflegewoche</t>
  </si>
  <si>
    <t>Antragsdatum:</t>
  </si>
  <si>
    <t>Einschätzung medizinische Langzeitüberwachung</t>
  </si>
  <si>
    <t>3. Massnahmen der Untersuchung und Behandlung 2: medizinische Kurzzeitüberwachung</t>
  </si>
  <si>
    <t xml:space="preserve">Relevante Pflegediagnosen </t>
  </si>
  <si>
    <r>
      <t xml:space="preserve">Ausprägung 
</t>
    </r>
    <r>
      <rPr>
        <sz val="9"/>
        <color theme="1"/>
        <rFont val="Arial"/>
        <family val="2"/>
      </rPr>
      <t>(Zutreffendes ankreuzen)</t>
    </r>
  </si>
  <si>
    <t>Ergänzende Pflegediagnosen Kind/Jugendliche</t>
  </si>
  <si>
    <t>Formular "Einschätzung medizinische Langzeitüberwachung"</t>
  </si>
  <si>
    <t>4. Massnahmen der medizinischen Langzeitüberwachung</t>
  </si>
  <si>
    <t>Das Formular "Einschätzung medizinische Langzeitüberwachung" ist zwingend beizulegen, wenn Langzeitüberwachung geltend gemacht wird.</t>
  </si>
  <si>
    <r>
      <rPr>
        <b/>
        <sz val="9"/>
        <color theme="1"/>
        <rFont val="Arial"/>
        <family val="2"/>
      </rPr>
      <t xml:space="preserve">Bereich
</t>
    </r>
    <r>
      <rPr>
        <b/>
        <sz val="11"/>
        <color theme="1"/>
        <rFont val="Arial"/>
        <family val="2"/>
      </rPr>
      <t>1</t>
    </r>
  </si>
  <si>
    <r>
      <rPr>
        <b/>
        <sz val="9"/>
        <color theme="1"/>
        <rFont val="Arial"/>
        <family val="2"/>
      </rPr>
      <t>Bereich</t>
    </r>
    <r>
      <rPr>
        <b/>
        <sz val="11"/>
        <color theme="1"/>
        <rFont val="Arial"/>
        <family val="2"/>
      </rPr>
      <t xml:space="preserve">
2</t>
    </r>
  </si>
  <si>
    <r>
      <rPr>
        <b/>
        <sz val="9"/>
        <color theme="1"/>
        <rFont val="Arial"/>
        <family val="2"/>
      </rPr>
      <t>Bereich</t>
    </r>
    <r>
      <rPr>
        <b/>
        <sz val="11"/>
        <color theme="1"/>
        <rFont val="Arial"/>
        <family val="2"/>
      </rPr>
      <t xml:space="preserve"> 
3</t>
    </r>
  </si>
  <si>
    <r>
      <rPr>
        <b/>
        <sz val="9"/>
        <color theme="1"/>
        <rFont val="Arial"/>
        <family val="2"/>
      </rPr>
      <t>Bereich</t>
    </r>
    <r>
      <rPr>
        <b/>
        <sz val="11"/>
        <color theme="1"/>
        <rFont val="Arial"/>
        <family val="2"/>
      </rPr>
      <t xml:space="preserve">
4</t>
    </r>
  </si>
  <si>
    <t>Verordnung für die Spitex-Behandlungspflege und die medizinische Überwachung</t>
  </si>
  <si>
    <t>Bemerkungen (inkl. Begründung Mehrstunden (&gt;16h/Tag):</t>
  </si>
  <si>
    <t xml:space="preserve">Beilagen: </t>
  </si>
  <si>
    <t>Atemstillstand durch Zusammenziehen des Schlundes</t>
  </si>
  <si>
    <t>Akute Krise bezgl.: Nebenniere, Schilddrüse, Hypophyse</t>
  </si>
  <si>
    <t>Krise bezgl.: Flüssigkeits- und Elektrolythaushalt</t>
  </si>
  <si>
    <t xml:space="preserve">Metabolische Krisen (Hunger, Erbrechen, Stress): Entgleisung, akute Krise bezgl.: Glucose (Ketose), Elektrolyte, Ammoniak, Protein, Lipide etc.
Endokrinologische Krise: Akute Krise bez.: Nebenniere, Schilddrüse, Hypophyse
</t>
  </si>
  <si>
    <t>Summe mit Bereichsfaktor gewichtet</t>
  </si>
  <si>
    <t>Entgleisung, akute Krise bezgl.: Glucose (Ketose), Elektrolyte, Ammoniak, Protein, Lipide etc.</t>
  </si>
  <si>
    <t>Name der Institution:</t>
  </si>
  <si>
    <t>Austrittsdatum:</t>
  </si>
  <si>
    <t>-Formular "Einschätzung medizinische Langzeitüberwachung", wenn ein entsprechender Aufwand geltend gemacht wird</t>
  </si>
  <si>
    <t>-Bedarfsabklärung und individuelle Pflegeplanung, sofern Antrag für Langzeitüberwachung erfolgt</t>
  </si>
  <si>
    <t>Bestätigung:</t>
  </si>
  <si>
    <r>
      <t xml:space="preserve">Details zu: </t>
    </r>
    <r>
      <rPr>
        <b/>
        <sz val="11"/>
        <color theme="1"/>
        <rFont val="Arial"/>
        <family val="2"/>
      </rPr>
      <t>1.3 Koordinative Massnahmen</t>
    </r>
    <r>
      <rPr>
        <sz val="11"/>
        <color theme="1"/>
        <rFont val="Arial"/>
        <family val="2"/>
      </rPr>
      <t xml:space="preserve">
Bei der Häufigkeit wird eine hypothetische Anzahl von Kontakten angenommen, welche auf den aktuellen medizinischen Massnahmen und den Erfahrungswerten der Vergangenheit beruhen.
</t>
    </r>
  </si>
  <si>
    <t>Bemerkungen</t>
  </si>
  <si>
    <r>
      <t xml:space="preserve">Anordnung ist gültig </t>
    </r>
    <r>
      <rPr>
        <b/>
        <sz val="12"/>
        <color theme="1"/>
        <rFont val="Arial"/>
        <family val="2"/>
      </rPr>
      <t>für</t>
    </r>
    <r>
      <rPr>
        <sz val="12"/>
        <color theme="1"/>
        <rFont val="Arial"/>
        <family val="2"/>
      </rPr>
      <t>:</t>
    </r>
  </si>
  <si>
    <r>
      <t xml:space="preserve">Anordnung ist gültig </t>
    </r>
    <r>
      <rPr>
        <b/>
        <sz val="12"/>
        <color theme="1"/>
        <rFont val="Arial"/>
        <family val="2"/>
      </rPr>
      <t>ab (Datum)</t>
    </r>
    <r>
      <rPr>
        <sz val="12"/>
        <color theme="1"/>
        <rFont val="Arial"/>
        <family val="2"/>
      </rPr>
      <t xml:space="preserve">: </t>
    </r>
  </si>
  <si>
    <t>Voraussichtlicher Zeitbedarf (Format hh:mm)</t>
  </si>
  <si>
    <t>Ärztliche Spitex-Anordnung</t>
  </si>
  <si>
    <t>Bemerkungen Kinderspitex (Textkopie aus Bedarfserhebung/Langzeitüberwachung):</t>
  </si>
  <si>
    <t>Ergänzungen Ärztin/Arzt:</t>
  </si>
  <si>
    <t>Antrag der Kinderspitex zu den benötigten Stunden für die medizinische Langzeitüberwachung</t>
  </si>
  <si>
    <t>Detaillierte Beschreibung und/oder Individuelle Pflegeplanung beilegen</t>
  </si>
  <si>
    <r>
      <t xml:space="preserve">Beschrieb </t>
    </r>
    <r>
      <rPr>
        <sz val="11"/>
        <color theme="1"/>
        <rFont val="Arial"/>
        <family val="2"/>
      </rPr>
      <t>(Detaillierte Beschreibung)</t>
    </r>
  </si>
  <si>
    <r>
      <t xml:space="preserve">Beschrieb </t>
    </r>
    <r>
      <rPr>
        <sz val="12"/>
        <color theme="1"/>
        <rFont val="Arial"/>
        <family val="2"/>
      </rPr>
      <t>(Detaillierte Beschreibung)</t>
    </r>
  </si>
  <si>
    <r>
      <t xml:space="preserve">Abgenommene Energie-Reserven führen dazu, nicht in der Lage zu sein, eine selbständige Atmung aufrechtzuerhalten, welche zur Lebenserhaltung erforderlich ist.
</t>
    </r>
    <r>
      <rPr>
        <u/>
        <sz val="10"/>
        <color theme="1"/>
        <rFont val="Arial"/>
        <family val="2"/>
      </rPr>
      <t>Bedeutung / Auswirkungen:</t>
    </r>
    <r>
      <rPr>
        <sz val="10"/>
        <color theme="1"/>
        <rFont val="Arial"/>
        <family val="2"/>
      </rPr>
      <t xml:space="preserve"> Verminderung des Atemzugsvolumens, Abnahme des Sauerstoff-Partialdruckes (pO2) mit folgender Hypoxie, Anstieg des Kohlendioxidpartialdruckes (pCO2) mit folgender Hyperkapnie
Kinder können ohne Beatmung/CPAP-Therapie nicht genügend atmen, sie müssen in ihrer Atmung maschinell unterstützt werden.
</t>
    </r>
    <r>
      <rPr>
        <u/>
        <sz val="10"/>
        <color theme="1"/>
        <rFont val="Arial"/>
        <family val="2"/>
      </rPr>
      <t>Risikogruppen:</t>
    </r>
    <r>
      <rPr>
        <sz val="10"/>
        <color theme="1"/>
        <rFont val="Arial"/>
        <family val="2"/>
      </rPr>
      <t xml:space="preserve"> alle körperlichen und/oder kognitiven, resp. zerebralen Erkrankungen, welche zu verminderter Atemkraft (Atempumpen-Schwäche) oder vermindertem Atemantrieb (wie bei der zentralen Hypoventilation) führen.
</t>
    </r>
  </si>
  <si>
    <t>Andere Dauer:</t>
  </si>
  <si>
    <t>Der Inhalt der Spitex-Bedarfserhebung wurde mit den gesetzlichen Vetretern des Kindes besprochen:</t>
  </si>
  <si>
    <t>00056</t>
  </si>
  <si>
    <t>Spitex-Bedarfserhebung 
(mit ärztlicher Spitex-Anordnung)</t>
  </si>
  <si>
    <t>Stunden pro Pflegewoche</t>
  </si>
  <si>
    <t>maximal anrechenbarer Zeitaufwand 
(begründete Ausnahmen sind im Einzelfall möglich)</t>
  </si>
  <si>
    <t>Ermittlung der Punktezahl für die Bestimmung des Überwachungsaufwandes gemäss separater Risiko-/Bedarfsanalyse unter Beachtung der geltenden Kumulationsregeln</t>
  </si>
  <si>
    <t>Version 2023.1
Stand 08.05.2023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</si>
</sst>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hh]:mm;"/>
  </numFmts>
  <fonts count="30" x14ac:knownFonts="1">
    <font>
      <sz val="11"/>
      <color theme="1"/>
      <name val="Arial"/>
      <family val="2"/>
    </font>
    <font>
      <b/>
      <sz val="11"/>
      <color theme="1"/>
      <name val="Arial"/>
      <family val="2"/>
    </font>
    <font>
      <sz val="10"/>
      <color theme="1"/>
      <name val="Arial"/>
      <family val="2"/>
    </font>
    <font>
      <sz val="11"/>
      <color theme="1"/>
      <name val="Arial"/>
      <family val="2"/>
    </font>
    <font>
      <b/>
      <sz val="11"/>
      <name val="Arial"/>
      <family val="2"/>
    </font>
    <font>
      <b/>
      <sz val="10"/>
      <color rgb="FF000000"/>
      <name val="Arial"/>
      <family val="2"/>
    </font>
    <font>
      <b/>
      <sz val="16"/>
      <color rgb="FF000000"/>
      <name val="Arial"/>
      <family val="2"/>
    </font>
    <font>
      <b/>
      <sz val="16"/>
      <color theme="1"/>
      <name val="Arial"/>
      <family val="2"/>
    </font>
    <font>
      <sz val="11"/>
      <color theme="1"/>
      <name val="Calibri"/>
      <family val="2"/>
    </font>
    <font>
      <sz val="10"/>
      <color rgb="FF000000"/>
      <name val="Arial"/>
      <family val="2"/>
    </font>
    <font>
      <sz val="11"/>
      <color rgb="FF000000"/>
      <name val="Arial"/>
      <family val="2"/>
    </font>
    <font>
      <i/>
      <sz val="10"/>
      <color rgb="FF000000"/>
      <name val="Arial"/>
      <family val="2"/>
    </font>
    <font>
      <b/>
      <sz val="10"/>
      <color theme="1"/>
      <name val="Arial"/>
      <family val="2"/>
    </font>
    <font>
      <b/>
      <sz val="12"/>
      <color theme="1"/>
      <name val="Arial"/>
      <family val="2"/>
    </font>
    <font>
      <b/>
      <sz val="18"/>
      <color theme="1"/>
      <name val="Arial"/>
      <family val="2"/>
    </font>
    <font>
      <sz val="7"/>
      <color rgb="FF006699"/>
      <name val="Courier New"/>
      <family val="3"/>
    </font>
    <font>
      <b/>
      <sz val="11"/>
      <color rgb="FF000000"/>
      <name val="Arial"/>
      <family val="2"/>
    </font>
    <font>
      <u/>
      <sz val="11"/>
      <color rgb="FF000000"/>
      <name val="Arial"/>
      <family val="2"/>
    </font>
    <font>
      <b/>
      <sz val="14"/>
      <color theme="1"/>
      <name val="Arial"/>
      <family val="2"/>
    </font>
    <font>
      <sz val="11"/>
      <name val="Arial"/>
      <family val="2"/>
    </font>
    <font>
      <u/>
      <sz val="10"/>
      <color theme="1"/>
      <name val="Arial"/>
      <family val="2"/>
    </font>
    <font>
      <vertAlign val="subscript"/>
      <sz val="16"/>
      <color theme="1"/>
      <name val="Arial"/>
      <family val="2"/>
    </font>
    <font>
      <b/>
      <vertAlign val="superscript"/>
      <sz val="14"/>
      <color theme="1"/>
      <name val="Arial"/>
      <family val="2"/>
    </font>
    <font>
      <sz val="9"/>
      <color theme="1"/>
      <name val="Arial"/>
      <family val="2"/>
    </font>
    <font>
      <sz val="12"/>
      <color theme="1"/>
      <name val="Arial"/>
      <family val="2"/>
    </font>
    <font>
      <b/>
      <sz val="9"/>
      <color theme="1"/>
      <name val="Arial"/>
      <family val="2"/>
    </font>
    <font>
      <b/>
      <u/>
      <sz val="12"/>
      <color theme="1"/>
      <name val="Arial"/>
      <family val="2"/>
    </font>
    <font>
      <b/>
      <i/>
      <sz val="12"/>
      <color theme="1"/>
      <name val="Arial"/>
      <family val="2"/>
    </font>
    <font>
      <i/>
      <sz val="11"/>
      <color theme="1"/>
      <name val="Arial"/>
      <family val="2"/>
    </font>
    <font>
      <i/>
      <sz val="11"/>
      <name val="Arial"/>
      <family val="2"/>
    </font>
  </fonts>
  <fills count="14">
    <fill>
      <patternFill patternType="none"/>
    </fill>
    <fill>
      <patternFill patternType="gray125"/>
    </fill>
    <fill>
      <patternFill patternType="solid">
        <fgColor theme="0" tint="-0.14999847407452621"/>
        <bgColor indexed="64"/>
      </patternFill>
    </fill>
    <fill>
      <gradientFill degree="315">
        <stop position="0">
          <color rgb="FFFFFF00"/>
        </stop>
        <stop position="1">
          <color rgb="FFFF0000"/>
        </stop>
      </gradientFill>
    </fill>
    <fill>
      <patternFill patternType="solid">
        <fgColor theme="6"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3" borderId="4">
      <alignment horizontal="center" vertical="center"/>
    </xf>
  </cellStyleXfs>
  <cellXfs count="414">
    <xf numFmtId="0" fontId="0" fillId="0" borderId="0" xfId="0"/>
    <xf numFmtId="0" fontId="0" fillId="0" borderId="0" xfId="0" applyBorder="1"/>
    <xf numFmtId="0" fontId="2" fillId="0" borderId="37" xfId="0" applyFont="1" applyBorder="1" applyAlignment="1">
      <alignment horizontal="left" vertical="center" wrapText="1"/>
    </xf>
    <xf numFmtId="0" fontId="0" fillId="0" borderId="0" xfId="0" applyFont="1"/>
    <xf numFmtId="0" fontId="2" fillId="0" borderId="42" xfId="0" applyFont="1" applyBorder="1" applyAlignment="1">
      <alignment horizontal="left" vertical="center" wrapText="1"/>
    </xf>
    <xf numFmtId="0" fontId="2" fillId="0" borderId="0" xfId="0" applyFont="1" applyBorder="1" applyAlignment="1">
      <alignment horizontal="left" vertical="center" wrapText="1"/>
    </xf>
    <xf numFmtId="0" fontId="10" fillId="0" borderId="26" xfId="0" applyFont="1" applyBorder="1" applyAlignment="1">
      <alignment vertical="center" wrapText="1"/>
    </xf>
    <xf numFmtId="0" fontId="10" fillId="0" borderId="25" xfId="0" applyFont="1" applyBorder="1" applyAlignment="1">
      <alignment vertical="center" wrapText="1"/>
    </xf>
    <xf numFmtId="0" fontId="4" fillId="0" borderId="7" xfId="0" applyFont="1" applyBorder="1" applyAlignment="1">
      <alignment horizontal="center" vertical="center"/>
    </xf>
    <xf numFmtId="0" fontId="13"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0" fillId="0" borderId="44" xfId="0" applyBorder="1"/>
    <xf numFmtId="0" fontId="1" fillId="4" borderId="44" xfId="0" applyFont="1" applyFill="1" applyBorder="1" applyAlignment="1">
      <alignment horizontal="center" vertical="center"/>
    </xf>
    <xf numFmtId="0" fontId="4" fillId="4" borderId="27" xfId="0" applyFont="1" applyFill="1" applyBorder="1" applyAlignment="1">
      <alignment horizontal="center" vertical="center"/>
    </xf>
    <xf numFmtId="0" fontId="0" fillId="4" borderId="30" xfId="0" applyFill="1" applyBorder="1" applyAlignment="1">
      <alignment horizontal="left" vertical="center" wrapText="1"/>
    </xf>
    <xf numFmtId="0" fontId="0" fillId="4" borderId="38" xfId="0" applyFill="1" applyBorder="1" applyAlignment="1">
      <alignment horizontal="left" vertical="center" wrapText="1"/>
    </xf>
    <xf numFmtId="0" fontId="1" fillId="0" borderId="44" xfId="0" applyFont="1" applyBorder="1"/>
    <xf numFmtId="0" fontId="0" fillId="0" borderId="0" xfId="0" applyFont="1" applyAlignment="1">
      <alignment vertical="center"/>
    </xf>
    <xf numFmtId="0" fontId="1" fillId="4" borderId="44" xfId="0" applyFont="1" applyFill="1" applyBorder="1" applyAlignment="1">
      <alignment horizontal="right" vertical="center"/>
    </xf>
    <xf numFmtId="0" fontId="12" fillId="0" borderId="44" xfId="0" applyFont="1" applyBorder="1" applyAlignment="1">
      <alignment vertical="center" wrapText="1"/>
    </xf>
    <xf numFmtId="0" fontId="12" fillId="0" borderId="14" xfId="0" applyFont="1" applyBorder="1" applyAlignment="1">
      <alignment vertical="center" wrapText="1"/>
    </xf>
    <xf numFmtId="0" fontId="12" fillId="0" borderId="25" xfId="0" applyFont="1" applyBorder="1" applyAlignment="1">
      <alignment vertical="center" wrapText="1"/>
    </xf>
    <xf numFmtId="0" fontId="0" fillId="0" borderId="0" xfId="0" applyAlignment="1">
      <alignment wrapText="1"/>
    </xf>
    <xf numFmtId="0" fontId="0" fillId="4" borderId="44" xfId="0" applyFill="1" applyBorder="1" applyAlignment="1">
      <alignment horizontal="center"/>
    </xf>
    <xf numFmtId="0" fontId="0" fillId="0" borderId="0" xfId="0" applyProtection="1">
      <protection locked="0"/>
    </xf>
    <xf numFmtId="0" fontId="12" fillId="0" borderId="28" xfId="0" applyFont="1" applyBorder="1" applyAlignment="1">
      <alignment horizontal="right" vertical="center" wrapText="1"/>
    </xf>
    <xf numFmtId="0" fontId="12" fillId="0" borderId="27" xfId="0" applyFont="1" applyBorder="1" applyAlignment="1">
      <alignment horizontal="right" vertical="center" wrapText="1"/>
    </xf>
    <xf numFmtId="0" fontId="0" fillId="0" borderId="26" xfId="0" applyBorder="1"/>
    <xf numFmtId="0" fontId="12" fillId="0" borderId="26" xfId="0" applyFont="1" applyBorder="1" applyAlignment="1">
      <alignment vertical="center"/>
    </xf>
    <xf numFmtId="0" fontId="1" fillId="11" borderId="44" xfId="0" applyFont="1" applyFill="1" applyBorder="1" applyAlignment="1">
      <alignment wrapText="1"/>
    </xf>
    <xf numFmtId="0" fontId="0" fillId="11" borderId="44" xfId="0" applyFill="1" applyBorder="1"/>
    <xf numFmtId="0" fontId="0" fillId="8" borderId="27" xfId="0" applyFill="1" applyBorder="1"/>
    <xf numFmtId="0" fontId="0" fillId="8" borderId="29" xfId="0" applyFill="1" applyBorder="1"/>
    <xf numFmtId="0" fontId="1" fillId="11" borderId="44" xfId="0" applyFont="1" applyFill="1" applyBorder="1" applyAlignment="1">
      <alignment horizontal="center" vertical="center" wrapText="1"/>
    </xf>
    <xf numFmtId="0" fontId="4" fillId="0" borderId="0" xfId="0" applyFont="1" applyBorder="1" applyAlignment="1">
      <alignment horizontal="center" vertical="center"/>
    </xf>
    <xf numFmtId="0" fontId="0" fillId="0" borderId="0" xfId="0"/>
    <xf numFmtId="0" fontId="12" fillId="12" borderId="44" xfId="0" applyFont="1" applyFill="1" applyBorder="1" applyAlignment="1">
      <alignment vertical="center" wrapText="1"/>
    </xf>
    <xf numFmtId="0" fontId="12" fillId="12" borderId="44" xfId="0" applyFont="1" applyFill="1" applyBorder="1" applyAlignment="1">
      <alignment horizontal="right" vertical="center" wrapText="1"/>
    </xf>
    <xf numFmtId="0" fontId="9" fillId="13" borderId="12" xfId="0" applyFont="1" applyFill="1" applyBorder="1" applyAlignment="1" applyProtection="1">
      <alignment horizontal="center" vertical="center" wrapText="1"/>
      <protection locked="0"/>
    </xf>
    <xf numFmtId="0" fontId="23" fillId="0" borderId="0" xfId="0" applyFont="1" applyAlignment="1">
      <alignment vertical="center"/>
    </xf>
    <xf numFmtId="0" fontId="0" fillId="10" borderId="47" xfId="0" applyFont="1" applyFill="1" applyBorder="1"/>
    <xf numFmtId="0" fontId="24" fillId="0" borderId="0" xfId="0" applyFont="1" applyAlignment="1">
      <alignment horizontal="left" vertical="center" indent="15"/>
    </xf>
    <xf numFmtId="0" fontId="1" fillId="4" borderId="27" xfId="0" applyFont="1" applyFill="1" applyBorder="1" applyAlignment="1">
      <alignment horizontal="right" vertical="center"/>
    </xf>
    <xf numFmtId="0" fontId="0" fillId="0" borderId="28" xfId="0" applyFill="1" applyBorder="1" applyAlignment="1">
      <alignment horizontal="center" vertical="center"/>
    </xf>
    <xf numFmtId="0" fontId="1" fillId="0" borderId="28" xfId="0" applyFont="1" applyFill="1" applyBorder="1" applyAlignment="1">
      <alignment horizontal="right" vertical="center"/>
    </xf>
    <xf numFmtId="0" fontId="0" fillId="0" borderId="28" xfId="0" applyFill="1" applyBorder="1" applyAlignment="1">
      <alignment horizontal="left" vertical="top"/>
    </xf>
    <xf numFmtId="0" fontId="0" fillId="0" borderId="0" xfId="0" applyFill="1" applyBorder="1" applyAlignment="1">
      <alignment horizontal="left" vertical="top"/>
    </xf>
    <xf numFmtId="0" fontId="1" fillId="0" borderId="28" xfId="0" applyFont="1" applyFill="1" applyBorder="1" applyAlignment="1">
      <alignment horizontal="left" vertical="top"/>
    </xf>
    <xf numFmtId="0" fontId="1" fillId="4" borderId="44" xfId="0" applyFont="1" applyFill="1" applyBorder="1" applyAlignment="1">
      <alignment horizontal="left" vertical="center"/>
    </xf>
    <xf numFmtId="0" fontId="22" fillId="0" borderId="45" xfId="0" applyFont="1" applyBorder="1" applyAlignment="1">
      <alignment horizontal="center" vertical="center" wrapText="1"/>
    </xf>
    <xf numFmtId="0" fontId="22" fillId="0" borderId="48" xfId="0" applyFont="1" applyBorder="1" applyAlignment="1">
      <alignment horizontal="center" vertical="center" wrapText="1"/>
    </xf>
    <xf numFmtId="0" fontId="13" fillId="0" borderId="0" xfId="0" applyFont="1"/>
    <xf numFmtId="0" fontId="1" fillId="0" borderId="0" xfId="0" applyFont="1"/>
    <xf numFmtId="0" fontId="1" fillId="11" borderId="44" xfId="0" applyFont="1" applyFill="1" applyBorder="1" applyAlignment="1">
      <alignment vertical="center" wrapText="1"/>
    </xf>
    <xf numFmtId="0" fontId="0" fillId="0" borderId="0" xfId="0" quotePrefix="1" applyFont="1" applyAlignment="1">
      <alignment vertical="center"/>
    </xf>
    <xf numFmtId="0" fontId="26" fillId="0" borderId="5" xfId="0" applyFont="1" applyBorder="1"/>
    <xf numFmtId="0" fontId="0" fillId="0" borderId="18" xfId="0" applyFont="1" applyBorder="1"/>
    <xf numFmtId="0" fontId="0" fillId="0" borderId="56" xfId="0" applyFont="1" applyBorder="1"/>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2" fillId="0" borderId="0" xfId="0" applyFont="1" applyFill="1" applyBorder="1" applyAlignment="1">
      <alignment horizontal="center" vertical="top" wrapText="1"/>
    </xf>
    <xf numFmtId="0" fontId="0" fillId="13" borderId="44" xfId="0" applyFill="1" applyBorder="1" applyAlignment="1" applyProtection="1">
      <alignment horizontal="center" vertical="center"/>
      <protection locked="0"/>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 fillId="0" borderId="26" xfId="0" applyFont="1" applyFill="1" applyBorder="1" applyAlignment="1">
      <alignment horizontal="right" vertical="center"/>
    </xf>
    <xf numFmtId="0" fontId="0" fillId="0" borderId="26" xfId="0" applyFill="1" applyBorder="1"/>
    <xf numFmtId="0" fontId="13" fillId="12" borderId="0" xfId="0" applyFont="1" applyFill="1"/>
    <xf numFmtId="0" fontId="13" fillId="0" borderId="0" xfId="0" applyFont="1" applyFill="1"/>
    <xf numFmtId="14" fontId="13" fillId="0" borderId="0" xfId="0" applyNumberFormat="1" applyFont="1" applyFill="1" applyAlignment="1">
      <alignment horizontal="left"/>
    </xf>
    <xf numFmtId="0" fontId="13" fillId="0" borderId="0" xfId="0" applyFont="1" applyFill="1" applyAlignment="1">
      <alignment horizontal="left"/>
    </xf>
    <xf numFmtId="0" fontId="13" fillId="12" borderId="0" xfId="0" applyFont="1" applyFill="1" applyAlignment="1">
      <alignment horizontal="left"/>
    </xf>
    <xf numFmtId="14" fontId="13" fillId="12" borderId="0" xfId="0" applyNumberFormat="1" applyFont="1" applyFill="1" applyAlignment="1">
      <alignment horizontal="left"/>
    </xf>
    <xf numFmtId="0" fontId="7" fillId="0" borderId="0" xfId="0" applyFont="1" applyAlignment="1"/>
    <xf numFmtId="164" fontId="1" fillId="4" borderId="44" xfId="0" applyNumberFormat="1" applyFont="1" applyFill="1" applyBorder="1" applyAlignment="1">
      <alignment horizontal="center" vertical="center"/>
    </xf>
    <xf numFmtId="14" fontId="12" fillId="13" borderId="28" xfId="0" applyNumberFormat="1" applyFont="1" applyFill="1" applyBorder="1" applyAlignment="1" applyProtection="1">
      <alignment vertical="center" wrapText="1"/>
      <protection locked="0"/>
    </xf>
    <xf numFmtId="14" fontId="12" fillId="13" borderId="29" xfId="0" applyNumberFormat="1" applyFont="1" applyFill="1" applyBorder="1" applyAlignment="1" applyProtection="1">
      <alignment vertical="center" wrapText="1"/>
      <protection locked="0"/>
    </xf>
    <xf numFmtId="0" fontId="0" fillId="13" borderId="44" xfId="0" applyFill="1" applyBorder="1" applyAlignment="1" applyProtection="1">
      <alignment horizontal="left" vertical="top"/>
      <protection locked="0"/>
    </xf>
    <xf numFmtId="164" fontId="0" fillId="13" borderId="44" xfId="0" applyNumberFormat="1" applyFill="1" applyBorder="1" applyAlignment="1" applyProtection="1">
      <alignment horizontal="center" vertical="center" wrapText="1"/>
      <protection locked="0"/>
    </xf>
    <xf numFmtId="1" fontId="0" fillId="13" borderId="44" xfId="0" applyNumberFormat="1" applyFill="1" applyBorder="1" applyAlignment="1" applyProtection="1">
      <alignment horizontal="left" vertical="top"/>
      <protection locked="0"/>
    </xf>
    <xf numFmtId="0" fontId="0" fillId="13" borderId="44" xfId="0"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wrapText="1"/>
      <protection locked="0"/>
    </xf>
    <xf numFmtId="0" fontId="2" fillId="12" borderId="0" xfId="0" applyFont="1" applyFill="1" applyProtection="1"/>
    <xf numFmtId="0" fontId="0" fillId="6" borderId="0" xfId="0" applyFill="1" applyAlignment="1" applyProtection="1">
      <alignment horizontal="center" vertical="center"/>
    </xf>
    <xf numFmtId="0" fontId="0" fillId="6" borderId="0" xfId="0" applyFill="1" applyProtection="1"/>
    <xf numFmtId="0" fontId="0" fillId="0" borderId="0" xfId="0" applyProtection="1"/>
    <xf numFmtId="0" fontId="1" fillId="0" borderId="0" xfId="0"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center" vertical="center"/>
    </xf>
    <xf numFmtId="0" fontId="1" fillId="5" borderId="44" xfId="0" applyFont="1" applyFill="1" applyBorder="1" applyAlignment="1" applyProtection="1">
      <alignment horizontal="center" vertical="center" wrapText="1"/>
    </xf>
    <xf numFmtId="0" fontId="1" fillId="5" borderId="29" xfId="0" applyFont="1" applyFill="1" applyBorder="1" applyAlignment="1" applyProtection="1">
      <alignment vertical="center" wrapText="1"/>
    </xf>
    <xf numFmtId="49" fontId="3" fillId="5" borderId="29" xfId="0" applyNumberFormat="1"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3" fillId="5" borderId="29" xfId="0" applyFont="1" applyFill="1" applyBorder="1" applyAlignment="1" applyProtection="1">
      <alignment vertical="center" wrapText="1"/>
    </xf>
    <xf numFmtId="0" fontId="0" fillId="0" borderId="25" xfId="0" applyBorder="1" applyAlignment="1" applyProtection="1">
      <alignment horizontal="center"/>
    </xf>
    <xf numFmtId="0" fontId="0" fillId="6" borderId="26" xfId="0"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1" xfId="0" applyFont="1" applyFill="1" applyBorder="1" applyAlignment="1" applyProtection="1">
      <alignment vertical="center" wrapText="1"/>
    </xf>
    <xf numFmtId="49" fontId="3" fillId="5" borderId="44" xfId="0" applyNumberFormat="1"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1" xfId="0" applyFont="1" applyFill="1" applyBorder="1" applyAlignment="1" applyProtection="1">
      <alignment vertical="center" wrapText="1"/>
    </xf>
    <xf numFmtId="0" fontId="0" fillId="5" borderId="11" xfId="0" applyFont="1" applyFill="1" applyBorder="1" applyAlignment="1" applyProtection="1">
      <alignment horizontal="center" vertical="center" wrapText="1"/>
    </xf>
    <xf numFmtId="0" fontId="0" fillId="2" borderId="44" xfId="0" applyFill="1" applyBorder="1" applyAlignment="1" applyProtection="1">
      <alignment horizontal="center" vertical="center"/>
    </xf>
    <xf numFmtId="0" fontId="0" fillId="0" borderId="0" xfId="0" applyFill="1" applyAlignment="1" applyProtection="1">
      <alignment horizontal="center"/>
    </xf>
    <xf numFmtId="49" fontId="2" fillId="0" borderId="16"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0" fontId="15" fillId="0" borderId="0" xfId="0" applyFont="1" applyProtection="1"/>
    <xf numFmtId="0" fontId="9" fillId="0" borderId="14" xfId="0" applyFont="1" applyBorder="1" applyAlignment="1" applyProtection="1">
      <alignment horizontal="center" vertical="center" wrapText="1"/>
    </xf>
    <xf numFmtId="0" fontId="9" fillId="0" borderId="12" xfId="0" applyFont="1" applyBorder="1" applyAlignment="1" applyProtection="1">
      <alignment vertical="center" wrapText="1"/>
    </xf>
    <xf numFmtId="0" fontId="2" fillId="0" borderId="12" xfId="0" applyFont="1" applyBorder="1" applyAlignment="1" applyProtection="1">
      <alignment horizontal="center" vertical="center" wrapText="1"/>
    </xf>
    <xf numFmtId="0" fontId="0" fillId="0" borderId="0" xfId="0" applyAlignment="1" applyProtection="1">
      <alignment horizontal="center"/>
    </xf>
    <xf numFmtId="0" fontId="12" fillId="6" borderId="27" xfId="0" applyFont="1" applyFill="1" applyBorder="1" applyAlignment="1" applyProtection="1">
      <alignment horizontal="right" vertical="center" wrapText="1"/>
    </xf>
    <xf numFmtId="0" fontId="1" fillId="0" borderId="25" xfId="0" applyFont="1" applyBorder="1" applyAlignment="1" applyProtection="1">
      <alignment horizontal="center"/>
    </xf>
    <xf numFmtId="0" fontId="1" fillId="6" borderId="44" xfId="0" applyFont="1" applyFill="1" applyBorder="1" applyAlignment="1" applyProtection="1">
      <alignment horizontal="center" vertical="center"/>
    </xf>
    <xf numFmtId="0" fontId="0" fillId="0" borderId="9" xfId="0" applyBorder="1" applyAlignment="1" applyProtection="1"/>
    <xf numFmtId="0" fontId="0" fillId="0" borderId="15" xfId="0" applyBorder="1" applyAlignment="1" applyProtection="1"/>
    <xf numFmtId="0" fontId="0" fillId="0" borderId="0" xfId="0" applyAlignment="1" applyProtection="1"/>
    <xf numFmtId="0" fontId="0" fillId="0" borderId="28" xfId="0" applyBorder="1" applyAlignment="1" applyProtection="1">
      <alignment horizontal="center"/>
    </xf>
    <xf numFmtId="0" fontId="0" fillId="0" borderId="28" xfId="0" applyBorder="1" applyProtection="1"/>
    <xf numFmtId="0" fontId="1" fillId="5" borderId="14" xfId="0" applyFont="1" applyFill="1" applyBorder="1" applyAlignment="1" applyProtection="1">
      <alignment horizontal="center" vertical="center" wrapText="1"/>
    </xf>
    <xf numFmtId="0" fontId="1" fillId="5" borderId="12" xfId="0" applyFont="1" applyFill="1" applyBorder="1" applyAlignment="1" applyProtection="1">
      <alignment vertical="center" wrapText="1"/>
    </xf>
    <xf numFmtId="0" fontId="2" fillId="0" borderId="53"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54" xfId="0" applyFont="1" applyFill="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29" xfId="0" applyFont="1" applyBorder="1" applyAlignment="1" applyProtection="1">
      <alignment vertical="center" wrapText="1"/>
    </xf>
    <xf numFmtId="0" fontId="0" fillId="0" borderId="28" xfId="0" applyFill="1" applyBorder="1" applyAlignment="1" applyProtection="1">
      <alignment horizontal="center" vertical="center"/>
    </xf>
    <xf numFmtId="0" fontId="7" fillId="9" borderId="44" xfId="0"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Fill="1" applyBorder="1" applyProtection="1"/>
    <xf numFmtId="0" fontId="2" fillId="0" borderId="0" xfId="0" applyFont="1" applyAlignment="1" applyProtection="1">
      <alignment horizontal="center" vertical="center"/>
    </xf>
    <xf numFmtId="0" fontId="0" fillId="0" borderId="0" xfId="0" applyBorder="1" applyProtection="1"/>
    <xf numFmtId="0" fontId="18" fillId="0" borderId="27" xfId="0" applyFont="1" applyBorder="1" applyAlignment="1" applyProtection="1">
      <alignment horizontal="left" vertical="center"/>
    </xf>
    <xf numFmtId="49" fontId="0" fillId="0" borderId="28" xfId="0" applyNumberFormat="1" applyBorder="1" applyAlignment="1" applyProtection="1">
      <alignment horizontal="center"/>
    </xf>
    <xf numFmtId="0" fontId="0" fillId="0" borderId="28" xfId="0" applyBorder="1" applyAlignment="1" applyProtection="1">
      <alignment horizontal="center" vertical="center"/>
    </xf>
    <xf numFmtId="14" fontId="12" fillId="13" borderId="29" xfId="0" applyNumberFormat="1" applyFont="1" applyFill="1" applyBorder="1" applyAlignment="1" applyProtection="1">
      <alignment horizontal="left" vertical="top" wrapText="1"/>
      <protection locked="0"/>
    </xf>
    <xf numFmtId="0" fontId="24" fillId="0" borderId="0" xfId="0" applyFont="1" applyAlignment="1"/>
    <xf numFmtId="0" fontId="24" fillId="0" borderId="0" xfId="0" applyFont="1" applyAlignment="1">
      <alignment vertical="center"/>
    </xf>
    <xf numFmtId="0" fontId="27" fillId="0" borderId="1" xfId="0" applyFont="1" applyBorder="1" applyAlignment="1">
      <alignment vertical="center" wrapText="1"/>
    </xf>
    <xf numFmtId="0" fontId="24"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0" fillId="13" borderId="27" xfId="0" applyFont="1" applyFill="1" applyBorder="1" applyAlignment="1" applyProtection="1">
      <alignment horizontal="left" vertical="center" wrapText="1" indent="1"/>
      <protection locked="0"/>
    </xf>
    <xf numFmtId="0" fontId="0" fillId="13" borderId="29" xfId="0" applyFont="1" applyFill="1" applyBorder="1" applyAlignment="1" applyProtection="1">
      <alignment horizontal="left" vertical="center"/>
      <protection locked="0"/>
    </xf>
    <xf numFmtId="0" fontId="0" fillId="13" borderId="9" xfId="0" applyFont="1" applyFill="1" applyBorder="1" applyAlignment="1" applyProtection="1">
      <alignment horizontal="left" vertical="center" indent="1"/>
      <protection locked="0"/>
    </xf>
    <xf numFmtId="0" fontId="0" fillId="13" borderId="11" xfId="0" applyFont="1" applyFill="1" applyBorder="1" applyAlignment="1" applyProtection="1">
      <alignment horizontal="left" vertical="center" indent="1"/>
      <protection locked="0"/>
    </xf>
    <xf numFmtId="0" fontId="0" fillId="10" borderId="7" xfId="0" applyFont="1" applyFill="1" applyBorder="1" applyAlignment="1">
      <alignment horizontal="right" vertical="center" wrapText="1"/>
    </xf>
    <xf numFmtId="164" fontId="0" fillId="0" borderId="52" xfId="0" applyNumberFormat="1" applyFont="1" applyFill="1" applyBorder="1" applyAlignment="1">
      <alignment horizontal="center" vertical="center" wrapText="1"/>
    </xf>
    <xf numFmtId="164" fontId="0" fillId="0" borderId="14" xfId="0" applyNumberFormat="1" applyFont="1" applyFill="1" applyBorder="1" applyAlignment="1">
      <alignment horizontal="center" vertical="center" wrapText="1"/>
    </xf>
    <xf numFmtId="0" fontId="18" fillId="0" borderId="0" xfId="0" applyFont="1" applyAlignment="1">
      <alignment vertical="center"/>
    </xf>
    <xf numFmtId="1" fontId="0" fillId="0" borderId="46" xfId="0" applyNumberFormat="1" applyFont="1" applyFill="1" applyBorder="1" applyAlignment="1">
      <alignment horizontal="center" vertical="center"/>
    </xf>
    <xf numFmtId="1" fontId="0" fillId="13" borderId="44" xfId="0" applyNumberFormat="1" applyFill="1" applyBorder="1" applyAlignment="1" applyProtection="1">
      <alignment horizontal="center" vertical="center"/>
      <protection locked="0"/>
    </xf>
    <xf numFmtId="0" fontId="2" fillId="4" borderId="27" xfId="0" applyFont="1" applyFill="1" applyBorder="1" applyAlignment="1">
      <alignment horizontal="center" vertical="center"/>
    </xf>
    <xf numFmtId="0" fontId="1" fillId="4" borderId="44" xfId="0" applyFont="1" applyFill="1" applyBorder="1" applyAlignment="1">
      <alignment horizontal="center" vertical="center" wrapText="1"/>
    </xf>
    <xf numFmtId="0" fontId="0" fillId="0" borderId="2" xfId="0" applyBorder="1"/>
    <xf numFmtId="0" fontId="0" fillId="13" borderId="25" xfId="0" applyFont="1" applyFill="1" applyBorder="1" applyAlignment="1" applyProtection="1">
      <alignment horizontal="right" vertical="center" indent="1"/>
      <protection locked="0"/>
    </xf>
    <xf numFmtId="0" fontId="29" fillId="13" borderId="44" xfId="0" applyFont="1" applyFill="1" applyBorder="1" applyAlignment="1" applyProtection="1">
      <alignment horizontal="left" vertical="center" indent="1"/>
      <protection locked="0"/>
    </xf>
    <xf numFmtId="0" fontId="0" fillId="13" borderId="13" xfId="0" applyFill="1" applyBorder="1" applyAlignment="1" applyProtection="1">
      <alignment horizontal="left" vertical="top" wrapText="1"/>
      <protection locked="0"/>
    </xf>
    <xf numFmtId="0" fontId="0" fillId="13" borderId="44" xfId="0" applyFill="1" applyBorder="1" applyAlignment="1" applyProtection="1">
      <alignment wrapText="1"/>
      <protection locked="0"/>
    </xf>
    <xf numFmtId="0" fontId="0" fillId="0" borderId="0" xfId="0" applyFont="1" applyAlignment="1" applyProtection="1">
      <alignment vertical="center" wrapText="1"/>
      <protection locked="0"/>
    </xf>
    <xf numFmtId="0" fontId="0" fillId="0" borderId="0" xfId="0" applyFont="1" applyAlignment="1" applyProtection="1">
      <alignment wrapText="1"/>
      <protection locked="0"/>
    </xf>
    <xf numFmtId="0" fontId="13" fillId="0" borderId="20" xfId="0" applyFont="1" applyBorder="1" applyAlignment="1" applyProtection="1">
      <alignment vertical="center" wrapText="1"/>
      <protection locked="0"/>
    </xf>
    <xf numFmtId="0" fontId="0" fillId="0" borderId="0" xfId="0" applyFont="1" applyBorder="1" applyAlignment="1" applyProtection="1">
      <alignment horizontal="right" wrapText="1"/>
      <protection locked="0"/>
    </xf>
    <xf numFmtId="0" fontId="0" fillId="0" borderId="57" xfId="0" applyFont="1" applyBorder="1" applyAlignment="1" applyProtection="1">
      <alignment wrapText="1"/>
      <protection locked="0"/>
    </xf>
    <xf numFmtId="0" fontId="0" fillId="0" borderId="20"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57" xfId="0" applyBorder="1" applyAlignment="1" applyProtection="1">
      <alignment wrapText="1"/>
      <protection locked="0"/>
    </xf>
    <xf numFmtId="0" fontId="0" fillId="0" borderId="22" xfId="0" applyFont="1" applyBorder="1" applyAlignment="1" applyProtection="1">
      <alignment wrapText="1"/>
      <protection locked="0"/>
    </xf>
    <xf numFmtId="0" fontId="0" fillId="0" borderId="21" xfId="0" applyFont="1" applyBorder="1" applyAlignment="1" applyProtection="1">
      <alignment wrapText="1"/>
      <protection locked="0"/>
    </xf>
    <xf numFmtId="0" fontId="0" fillId="0" borderId="8" xfId="0" applyFont="1" applyBorder="1" applyAlignment="1" applyProtection="1">
      <alignment wrapText="1"/>
      <protection locked="0"/>
    </xf>
    <xf numFmtId="0" fontId="0" fillId="0" borderId="0" xfId="0" applyAlignment="1" applyProtection="1">
      <alignment wrapText="1"/>
      <protection locked="0"/>
    </xf>
    <xf numFmtId="0" fontId="5" fillId="4" borderId="30"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2" fillId="13" borderId="27" xfId="0" applyFont="1" applyFill="1" applyBorder="1" applyAlignment="1" applyProtection="1">
      <alignment horizontal="left" vertical="top" wrapText="1"/>
      <protection locked="0"/>
    </xf>
    <xf numFmtId="0" fontId="12" fillId="13" borderId="29" xfId="0" applyFont="1" applyFill="1" applyBorder="1" applyAlignment="1" applyProtection="1">
      <alignment horizontal="left" vertical="top" wrapText="1"/>
      <protection locked="0"/>
    </xf>
    <xf numFmtId="14" fontId="12" fillId="13" borderId="27" xfId="0" applyNumberFormat="1" applyFont="1" applyFill="1" applyBorder="1" applyAlignment="1" applyProtection="1">
      <alignment horizontal="left" vertical="top" wrapText="1"/>
      <protection locked="0"/>
    </xf>
    <xf numFmtId="164" fontId="0" fillId="13" borderId="13" xfId="0" applyNumberFormat="1" applyFill="1" applyBorder="1" applyAlignment="1" applyProtection="1">
      <alignment horizontal="center" vertical="center" wrapText="1"/>
      <protection locked="0"/>
    </xf>
    <xf numFmtId="164" fontId="0" fillId="13" borderId="17" xfId="0" applyNumberFormat="1" applyFill="1" applyBorder="1" applyAlignment="1" applyProtection="1">
      <alignment horizontal="center" vertical="center" wrapText="1"/>
      <protection locked="0"/>
    </xf>
    <xf numFmtId="164" fontId="0" fillId="13" borderId="14" xfId="0" applyNumberFormat="1" applyFill="1" applyBorder="1" applyAlignment="1" applyProtection="1">
      <alignment horizontal="center" vertical="center" wrapText="1"/>
      <protection locked="0"/>
    </xf>
    <xf numFmtId="0" fontId="9" fillId="0" borderId="23" xfId="0" applyFont="1" applyBorder="1" applyAlignment="1">
      <alignment horizontal="right" vertical="center" wrapText="1"/>
    </xf>
    <xf numFmtId="0" fontId="9" fillId="0" borderId="21" xfId="0" applyFont="1" applyBorder="1" applyAlignment="1">
      <alignment horizontal="right" vertical="center" wrapText="1"/>
    </xf>
    <xf numFmtId="0" fontId="9" fillId="0" borderId="8" xfId="0" applyFont="1" applyBorder="1" applyAlignment="1">
      <alignment horizontal="right" vertical="center" wrapText="1"/>
    </xf>
    <xf numFmtId="0" fontId="0" fillId="0" borderId="0" xfId="0" applyAlignment="1">
      <alignment horizontal="left" vertical="center" wrapText="1"/>
    </xf>
    <xf numFmtId="0" fontId="14" fillId="0" borderId="0" xfId="0" applyFont="1" applyAlignment="1">
      <alignment horizontal="left" wrapText="1"/>
    </xf>
    <xf numFmtId="0" fontId="0" fillId="13" borderId="13"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0" fontId="0" fillId="13" borderId="44" xfId="0" applyFill="1" applyBorder="1" applyAlignment="1" applyProtection="1">
      <alignment horizontal="left" vertical="top" wrapText="1"/>
      <protection locked="0"/>
    </xf>
    <xf numFmtId="0" fontId="9" fillId="0" borderId="15" xfId="0" applyFont="1" applyBorder="1" applyAlignment="1">
      <alignment horizontal="right" vertical="center" wrapText="1"/>
    </xf>
    <xf numFmtId="0" fontId="9" fillId="0" borderId="0" xfId="0" applyFont="1" applyBorder="1" applyAlignment="1">
      <alignment horizontal="right" vertical="center" wrapText="1"/>
    </xf>
    <xf numFmtId="0" fontId="10" fillId="0" borderId="20" xfId="0" applyFont="1" applyBorder="1" applyAlignment="1">
      <alignment horizontal="left" vertical="center" wrapText="1"/>
    </xf>
    <xf numFmtId="0" fontId="10" fillId="0" borderId="0" xfId="0" applyFont="1" applyBorder="1" applyAlignment="1">
      <alignment horizontal="left" vertical="center" wrapText="1"/>
    </xf>
    <xf numFmtId="0" fontId="10" fillId="0" borderId="16" xfId="0" applyFont="1" applyBorder="1" applyAlignment="1">
      <alignment horizontal="left" vertical="center" wrapText="1"/>
    </xf>
    <xf numFmtId="0" fontId="19" fillId="0" borderId="22" xfId="0" applyFont="1" applyBorder="1" applyAlignment="1">
      <alignment horizontal="left" vertical="center" wrapText="1"/>
    </xf>
    <xf numFmtId="0" fontId="19" fillId="0" borderId="21" xfId="0" applyFont="1" applyBorder="1" applyAlignment="1">
      <alignment horizontal="left" vertical="center" wrapText="1"/>
    </xf>
    <xf numFmtId="0" fontId="19" fillId="0" borderId="24" xfId="0" applyFont="1" applyBorder="1" applyAlignment="1">
      <alignment horizontal="left" vertical="center" wrapText="1"/>
    </xf>
    <xf numFmtId="0" fontId="10" fillId="0" borderId="6"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4" xfId="0" applyFont="1" applyBorder="1" applyAlignment="1">
      <alignment horizontal="left" vertical="center" wrapText="1"/>
    </xf>
    <xf numFmtId="0" fontId="11" fillId="0" borderId="15" xfId="0" applyFont="1" applyBorder="1" applyAlignment="1">
      <alignment horizontal="right" vertical="center" wrapText="1"/>
    </xf>
    <xf numFmtId="0" fontId="11" fillId="0" borderId="0" xfId="0" applyFont="1" applyBorder="1" applyAlignment="1">
      <alignment horizontal="right" vertical="center" wrapText="1"/>
    </xf>
    <xf numFmtId="0" fontId="0" fillId="13" borderId="13"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165" fontId="1" fillId="4" borderId="27" xfId="0" applyNumberFormat="1" applyFont="1" applyFill="1" applyBorder="1" applyAlignment="1">
      <alignment horizontal="center" vertical="center"/>
    </xf>
    <xf numFmtId="165" fontId="1" fillId="4" borderId="29" xfId="0" applyNumberFormat="1" applyFont="1" applyFill="1" applyBorder="1" applyAlignment="1">
      <alignment horizontal="center" vertical="center"/>
    </xf>
    <xf numFmtId="1" fontId="0" fillId="13" borderId="13" xfId="0" applyNumberFormat="1" applyFill="1" applyBorder="1" applyAlignment="1" applyProtection="1">
      <alignment horizontal="left" vertical="top"/>
      <protection locked="0"/>
    </xf>
    <xf numFmtId="1" fontId="0" fillId="13" borderId="14" xfId="0" applyNumberFormat="1" applyFill="1" applyBorder="1" applyAlignment="1" applyProtection="1">
      <alignment horizontal="left" vertical="top"/>
      <protection locked="0"/>
    </xf>
    <xf numFmtId="1" fontId="0" fillId="13" borderId="17" xfId="0" applyNumberFormat="1" applyFill="1" applyBorder="1" applyAlignment="1" applyProtection="1">
      <alignment horizontal="left" vertical="top"/>
      <protection locked="0"/>
    </xf>
    <xf numFmtId="0" fontId="0" fillId="13" borderId="17" xfId="0" applyFill="1" applyBorder="1" applyAlignment="1" applyProtection="1">
      <alignment horizontal="left" vertical="top"/>
      <protection locked="0"/>
    </xf>
    <xf numFmtId="1" fontId="0" fillId="13" borderId="44" xfId="0" applyNumberFormat="1"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protection locked="0"/>
    </xf>
    <xf numFmtId="0" fontId="12" fillId="13" borderId="27" xfId="0" applyFont="1" applyFill="1" applyBorder="1" applyAlignment="1" applyProtection="1">
      <alignment horizontal="center" vertical="center" wrapText="1"/>
      <protection locked="0"/>
    </xf>
    <xf numFmtId="0" fontId="12" fillId="13" borderId="28" xfId="0" applyFont="1" applyFill="1" applyBorder="1" applyAlignment="1" applyProtection="1">
      <alignment horizontal="center" vertical="center" wrapText="1"/>
      <protection locked="0"/>
    </xf>
    <xf numFmtId="0" fontId="12" fillId="12" borderId="27" xfId="0" applyFont="1" applyFill="1" applyBorder="1" applyAlignment="1">
      <alignment horizontal="right" vertical="center" wrapText="1"/>
    </xf>
    <xf numFmtId="0" fontId="12" fillId="12" borderId="29" xfId="0" applyFont="1" applyFill="1" applyBorder="1" applyAlignment="1">
      <alignment horizontal="right" vertical="center" wrapText="1"/>
    </xf>
    <xf numFmtId="0" fontId="19" fillId="0" borderId="23" xfId="0" applyFont="1" applyBorder="1" applyAlignment="1">
      <alignment horizontal="left" vertical="center" wrapText="1"/>
    </xf>
    <xf numFmtId="0" fontId="0" fillId="0" borderId="20" xfId="0" applyFont="1" applyBorder="1" applyAlignment="1">
      <alignment horizontal="center"/>
    </xf>
    <xf numFmtId="0" fontId="0" fillId="0" borderId="0" xfId="0" applyFont="1" applyBorder="1" applyAlignment="1">
      <alignment horizontal="center"/>
    </xf>
    <xf numFmtId="0" fontId="0" fillId="0" borderId="16" xfId="0" applyFont="1" applyBorder="1" applyAlignment="1">
      <alignment horizontal="center"/>
    </xf>
    <xf numFmtId="0" fontId="0" fillId="0" borderId="22" xfId="0" applyFont="1" applyBorder="1" applyAlignment="1">
      <alignment horizontal="center"/>
    </xf>
    <xf numFmtId="0" fontId="0" fillId="0" borderId="21" xfId="0" applyFont="1" applyBorder="1" applyAlignment="1">
      <alignment horizontal="center"/>
    </xf>
    <xf numFmtId="0" fontId="0" fillId="0" borderId="24" xfId="0" applyFont="1" applyBorder="1" applyAlignment="1">
      <alignment horizontal="center"/>
    </xf>
    <xf numFmtId="0" fontId="6" fillId="4" borderId="2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11" fillId="0" borderId="23" xfId="0" applyFont="1" applyBorder="1" applyAlignment="1">
      <alignment horizontal="right" vertical="center" wrapText="1"/>
    </xf>
    <xf numFmtId="0" fontId="11" fillId="0" borderId="21" xfId="0" applyFont="1" applyBorder="1" applyAlignment="1">
      <alignment horizontal="right" vertical="center" wrapText="1"/>
    </xf>
    <xf numFmtId="0" fontId="12" fillId="13" borderId="28" xfId="0" applyFont="1" applyFill="1" applyBorder="1" applyAlignment="1" applyProtection="1">
      <alignment horizontal="left" vertical="top" wrapText="1"/>
      <protection locked="0"/>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6" fillId="4" borderId="27" xfId="0" applyFont="1" applyFill="1" applyBorder="1" applyAlignment="1">
      <alignment horizontal="left" vertical="center"/>
    </xf>
    <xf numFmtId="0" fontId="6" fillId="4" borderId="28" xfId="0" applyFont="1" applyFill="1" applyBorder="1" applyAlignment="1">
      <alignment horizontal="left" vertical="center"/>
    </xf>
    <xf numFmtId="0" fontId="17" fillId="0" borderId="15" xfId="0" applyFont="1" applyBorder="1" applyAlignment="1">
      <alignment horizontal="left" vertical="center" wrapText="1"/>
    </xf>
    <xf numFmtId="0" fontId="17" fillId="0" borderId="0" xfId="0" applyFont="1" applyBorder="1" applyAlignment="1">
      <alignment horizontal="left" vertical="center" wrapText="1"/>
    </xf>
    <xf numFmtId="0" fontId="0" fillId="8" borderId="30"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0" fillId="0" borderId="27" xfId="0" applyFont="1" applyBorder="1" applyAlignment="1" applyProtection="1">
      <alignment horizontal="left" vertical="top" wrapText="1"/>
      <protection locked="0"/>
    </xf>
    <xf numFmtId="0" fontId="1" fillId="0" borderId="28"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0" fillId="0" borderId="31" xfId="0" applyFont="1" applyBorder="1" applyAlignment="1">
      <alignment horizontal="left" vertical="center" wrapText="1"/>
    </xf>
    <xf numFmtId="0" fontId="10" fillId="0" borderId="26" xfId="0" applyFont="1" applyBorder="1" applyAlignment="1">
      <alignment horizontal="left" vertical="center" wrapText="1"/>
    </xf>
    <xf numFmtId="0" fontId="10" fillId="0" borderId="12"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xf>
    <xf numFmtId="0" fontId="4" fillId="0" borderId="25" xfId="0" applyFont="1" applyBorder="1" applyAlignment="1">
      <alignment horizontal="center" vertical="center"/>
    </xf>
    <xf numFmtId="0" fontId="10" fillId="0" borderId="5" xfId="0" applyFont="1" applyBorder="1" applyAlignment="1">
      <alignment horizontal="left" vertical="center" wrapText="1"/>
    </xf>
    <xf numFmtId="0" fontId="10" fillId="0" borderId="18" xfId="0" applyFont="1" applyBorder="1" applyAlignment="1">
      <alignment horizontal="left" vertical="center" wrapText="1"/>
    </xf>
    <xf numFmtId="0" fontId="10" fillId="0" borderId="36" xfId="0" applyFont="1" applyBorder="1" applyAlignment="1">
      <alignment horizontal="left" vertical="center" wrapText="1"/>
    </xf>
    <xf numFmtId="0" fontId="2" fillId="0" borderId="3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23" xfId="0" applyFont="1" applyBorder="1" applyAlignment="1">
      <alignment horizontal="left" vertical="center" wrapText="1"/>
    </xf>
    <xf numFmtId="0" fontId="17" fillId="0" borderId="15" xfId="0" applyFont="1" applyBorder="1" applyAlignment="1">
      <alignment horizontal="left" wrapText="1"/>
    </xf>
    <xf numFmtId="0" fontId="17" fillId="0" borderId="0" xfId="0" applyFont="1" applyBorder="1" applyAlignment="1">
      <alignment horizontal="left"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0" fillId="13" borderId="44" xfId="0" applyFill="1" applyBorder="1" applyAlignment="1" applyProtection="1">
      <alignment horizontal="left" vertical="top"/>
      <protection locked="0"/>
    </xf>
    <xf numFmtId="0" fontId="1" fillId="8" borderId="27" xfId="0" applyFont="1" applyFill="1" applyBorder="1" applyAlignment="1">
      <alignment horizontal="center" vertical="center" wrapText="1"/>
    </xf>
    <xf numFmtId="0" fontId="1" fillId="8" borderId="29" xfId="0" applyFont="1" applyFill="1" applyBorder="1" applyAlignment="1">
      <alignment horizontal="center" vertical="center" wrapText="1"/>
    </xf>
    <xf numFmtId="0" fontId="4" fillId="0" borderId="0" xfId="0" applyFont="1" applyBorder="1" applyAlignment="1">
      <alignment horizontal="left" vertical="top" wrapText="1"/>
    </xf>
    <xf numFmtId="0" fontId="7" fillId="4" borderId="27"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1" fillId="4" borderId="30"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0" xfId="0" applyFont="1" applyBorder="1" applyAlignment="1">
      <alignment horizontal="center" vertical="center" wrapText="1"/>
    </xf>
    <xf numFmtId="0" fontId="1" fillId="11" borderId="30"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1"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25" xfId="0" applyFont="1" applyFill="1" applyBorder="1" applyAlignment="1">
      <alignment horizontal="center" vertical="top" wrapText="1"/>
    </xf>
    <xf numFmtId="0" fontId="12" fillId="0" borderId="26" xfId="0" applyFont="1" applyFill="1" applyBorder="1" applyAlignment="1">
      <alignment horizontal="center" vertical="top" wrapText="1"/>
    </xf>
    <xf numFmtId="0" fontId="0" fillId="0" borderId="0" xfId="0" applyFont="1" applyAlignment="1">
      <alignment horizontal="left" vertical="center" wrapText="1"/>
    </xf>
    <xf numFmtId="0" fontId="0" fillId="0" borderId="0" xfId="0" applyFont="1" applyAlignment="1">
      <alignment horizontal="left"/>
    </xf>
    <xf numFmtId="0" fontId="0" fillId="13" borderId="27" xfId="0" applyFill="1" applyBorder="1" applyAlignment="1" applyProtection="1">
      <alignment horizontal="left" vertical="top" wrapText="1"/>
      <protection locked="0"/>
    </xf>
    <xf numFmtId="0" fontId="0" fillId="13" borderId="29" xfId="0" applyFill="1" applyBorder="1" applyAlignment="1" applyProtection="1">
      <alignment horizontal="left" vertical="top" wrapText="1"/>
      <protection locked="0"/>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57" xfId="0" applyFont="1" applyBorder="1" applyAlignment="1">
      <alignment horizontal="left" vertical="center" wrapText="1"/>
    </xf>
    <xf numFmtId="0" fontId="0" fillId="0" borderId="27" xfId="0" applyBorder="1" applyAlignment="1">
      <alignment horizontal="left"/>
    </xf>
    <xf numFmtId="0" fontId="0" fillId="0" borderId="29" xfId="0" applyBorder="1" applyAlignment="1">
      <alignment horizontal="left"/>
    </xf>
    <xf numFmtId="0" fontId="0" fillId="0" borderId="27" xfId="0" applyBorder="1" applyAlignment="1">
      <alignment horizontal="center"/>
    </xf>
    <xf numFmtId="0" fontId="0" fillId="0" borderId="29" xfId="0" applyBorder="1" applyAlignment="1">
      <alignment horizontal="center"/>
    </xf>
    <xf numFmtId="0" fontId="0" fillId="4" borderId="27"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1" fillId="8" borderId="30"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6" xfId="0" applyFont="1" applyBorder="1" applyAlignment="1">
      <alignment horizontal="center" vertical="center" wrapText="1"/>
    </xf>
    <xf numFmtId="0" fontId="7" fillId="0" borderId="0" xfId="0" applyFont="1" applyAlignment="1" applyProtection="1">
      <alignment horizontal="left" vertical="center" wrapText="1"/>
    </xf>
    <xf numFmtId="0" fontId="0" fillId="12" borderId="0" xfId="0" applyFill="1" applyAlignment="1" applyProtection="1">
      <alignment horizontal="left" vertical="center"/>
    </xf>
    <xf numFmtId="14" fontId="0" fillId="12" borderId="0" xfId="0" applyNumberFormat="1" applyFill="1" applyAlignment="1" applyProtection="1">
      <alignment horizontal="left" vertical="center"/>
    </xf>
    <xf numFmtId="0" fontId="2" fillId="13" borderId="27" xfId="0" applyFont="1" applyFill="1" applyBorder="1" applyAlignment="1" applyProtection="1">
      <alignment vertical="center" wrapText="1"/>
      <protection locked="0"/>
    </xf>
    <xf numFmtId="0" fontId="2" fillId="13" borderId="28" xfId="0" applyFont="1" applyFill="1" applyBorder="1" applyAlignment="1" applyProtection="1">
      <alignment vertical="center" wrapText="1"/>
      <protection locked="0"/>
    </xf>
    <xf numFmtId="0" fontId="7" fillId="9" borderId="27" xfId="0" applyFont="1" applyFill="1" applyBorder="1" applyAlignment="1" applyProtection="1">
      <alignment vertical="center" wrapText="1"/>
    </xf>
    <xf numFmtId="0" fontId="7" fillId="9" borderId="29" xfId="0" applyFont="1" applyFill="1" applyBorder="1" applyAlignment="1" applyProtection="1">
      <alignment vertical="center" wrapText="1"/>
    </xf>
    <xf numFmtId="0" fontId="12" fillId="0" borderId="2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9" xfId="0" applyFont="1" applyFill="1" applyBorder="1" applyAlignment="1" applyProtection="1">
      <alignment vertical="center" wrapText="1"/>
    </xf>
    <xf numFmtId="0" fontId="0" fillId="13" borderId="44" xfId="0" applyFill="1" applyBorder="1" applyAlignment="1" applyProtection="1">
      <alignment horizontal="center" vertical="center"/>
      <protection locked="0"/>
    </xf>
    <xf numFmtId="0" fontId="12" fillId="6" borderId="27" xfId="0" applyFont="1" applyFill="1" applyBorder="1" applyAlignment="1" applyProtection="1">
      <alignment horizontal="center" vertical="center" wrapText="1"/>
    </xf>
    <xf numFmtId="0" fontId="12" fillId="6" borderId="28"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0" fillId="0" borderId="0" xfId="0" applyAlignment="1" applyProtection="1">
      <alignment horizontal="center"/>
    </xf>
    <xf numFmtId="0" fontId="1" fillId="5" borderId="27" xfId="0" applyFont="1" applyFill="1" applyBorder="1" applyAlignment="1" applyProtection="1">
      <alignment vertical="center" wrapText="1"/>
    </xf>
    <xf numFmtId="0" fontId="1" fillId="5" borderId="28" xfId="0" applyFont="1" applyFill="1" applyBorder="1" applyAlignment="1" applyProtection="1">
      <alignment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2" fillId="13" borderId="13" xfId="0"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7" borderId="13" xfId="0" applyFont="1" applyFill="1" applyBorder="1" applyAlignment="1" applyProtection="1">
      <alignment vertical="center" wrapText="1"/>
    </xf>
    <xf numFmtId="0" fontId="1" fillId="7" borderId="14" xfId="0" applyFont="1" applyFill="1" applyBorder="1" applyAlignment="1" applyProtection="1">
      <alignment vertical="center" wrapText="1"/>
    </xf>
    <xf numFmtId="49" fontId="3" fillId="7" borderId="13" xfId="0" applyNumberFormat="1" applyFont="1" applyFill="1" applyBorder="1" applyAlignment="1" applyProtection="1">
      <alignment horizontal="center" vertical="center" wrapText="1"/>
    </xf>
    <xf numFmtId="49" fontId="3" fillId="7" borderId="14" xfId="0" applyNumberFormat="1"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7" borderId="13"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3" xfId="0" applyFont="1" applyBorder="1" applyAlignment="1" applyProtection="1">
      <alignment vertical="center" wrapText="1"/>
    </xf>
    <xf numFmtId="0" fontId="9" fillId="0" borderId="14" xfId="0" applyFont="1" applyBorder="1" applyAlignment="1" applyProtection="1">
      <alignment vertical="center" wrapText="1"/>
    </xf>
    <xf numFmtId="0" fontId="2" fillId="0" borderId="13" xfId="0" quotePrefix="1" applyFont="1" applyBorder="1" applyAlignment="1" applyProtection="1">
      <alignment horizontal="center" vertical="center" wrapText="1"/>
    </xf>
    <xf numFmtId="0" fontId="1" fillId="5" borderId="13" xfId="0" applyFont="1" applyFill="1" applyBorder="1" applyAlignment="1" applyProtection="1">
      <alignment vertical="center" wrapText="1"/>
    </xf>
    <xf numFmtId="0" fontId="1" fillId="5" borderId="14" xfId="0" applyFont="1" applyFill="1" applyBorder="1" applyAlignment="1" applyProtection="1">
      <alignment vertical="center" wrapText="1"/>
    </xf>
    <xf numFmtId="49" fontId="3" fillId="5" borderId="13" xfId="0" applyNumberFormat="1" applyFont="1" applyFill="1" applyBorder="1" applyAlignment="1" applyProtection="1">
      <alignment horizontal="center" vertical="center" wrapText="1"/>
    </xf>
    <xf numFmtId="49" fontId="3" fillId="5" borderId="14" xfId="0" applyNumberFormat="1"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3" xfId="0" applyFont="1" applyFill="1" applyBorder="1" applyAlignment="1" applyProtection="1">
      <alignment vertical="center" wrapText="1"/>
    </xf>
    <xf numFmtId="0" fontId="3" fillId="5" borderId="14" xfId="0" applyFont="1" applyFill="1" applyBorder="1" applyAlignment="1" applyProtection="1">
      <alignment vertical="center" wrapText="1"/>
    </xf>
    <xf numFmtId="0" fontId="0"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24" fillId="13" borderId="25" xfId="0" applyFont="1" applyFill="1" applyBorder="1" applyAlignment="1" applyProtection="1">
      <alignment horizontal="left" vertical="top" wrapText="1"/>
      <protection locked="0"/>
    </xf>
    <xf numFmtId="0" fontId="24" fillId="13" borderId="26" xfId="0" applyFont="1" applyFill="1" applyBorder="1" applyAlignment="1" applyProtection="1">
      <alignment horizontal="left" vertical="top" wrapText="1"/>
      <protection locked="0"/>
    </xf>
    <xf numFmtId="0" fontId="24" fillId="13" borderId="12" xfId="0" applyFont="1" applyFill="1" applyBorder="1" applyAlignment="1" applyProtection="1">
      <alignment horizontal="left" vertical="top" wrapText="1"/>
      <protection locked="0"/>
    </xf>
    <xf numFmtId="0" fontId="0" fillId="13" borderId="27" xfId="0" applyFont="1" applyFill="1" applyBorder="1" applyAlignment="1" applyProtection="1">
      <alignment horizontal="center" vertical="center"/>
      <protection locked="0"/>
    </xf>
    <xf numFmtId="0" fontId="0" fillId="13" borderId="12" xfId="0" applyFont="1" applyFill="1" applyBorder="1" applyAlignment="1" applyProtection="1">
      <alignment horizontal="center" vertical="center"/>
      <protection locked="0"/>
    </xf>
    <xf numFmtId="0" fontId="21" fillId="0" borderId="6" xfId="0" applyFont="1" applyBorder="1" applyAlignment="1">
      <alignment horizontal="center" vertical="top" wrapText="1"/>
    </xf>
    <xf numFmtId="0" fontId="21" fillId="0" borderId="55" xfId="0" applyFont="1" applyBorder="1" applyAlignment="1">
      <alignment horizontal="center" vertical="top" wrapText="1"/>
    </xf>
    <xf numFmtId="0" fontId="24" fillId="0" borderId="16" xfId="0" applyFont="1" applyBorder="1" applyAlignment="1">
      <alignment horizontal="left" vertical="center"/>
    </xf>
    <xf numFmtId="0" fontId="13" fillId="0" borderId="1" xfId="0" applyFont="1" applyBorder="1" applyAlignment="1">
      <alignment vertical="center" wrapText="1"/>
    </xf>
    <xf numFmtId="0" fontId="28" fillId="10" borderId="48" xfId="0" applyFont="1" applyFill="1" applyBorder="1" applyAlignment="1">
      <alignment horizontal="center" vertical="center" wrapText="1"/>
    </xf>
    <xf numFmtId="0" fontId="28" fillId="10" borderId="49" xfId="0" applyFont="1" applyFill="1" applyBorder="1" applyAlignment="1">
      <alignment horizontal="center" vertical="center" wrapText="1"/>
    </xf>
    <xf numFmtId="0" fontId="28" fillId="10" borderId="47" xfId="0" applyFont="1" applyFill="1" applyBorder="1" applyAlignment="1">
      <alignment horizontal="center" vertical="center" wrapText="1"/>
    </xf>
    <xf numFmtId="0" fontId="0" fillId="10" borderId="50" xfId="0" applyFont="1" applyFill="1" applyBorder="1" applyAlignment="1">
      <alignment horizontal="center"/>
    </xf>
    <xf numFmtId="0" fontId="0" fillId="10" borderId="49" xfId="0" applyFont="1" applyFill="1" applyBorder="1" applyAlignment="1">
      <alignment horizontal="center"/>
    </xf>
    <xf numFmtId="0" fontId="0" fillId="10" borderId="47" xfId="0" applyFont="1" applyFill="1" applyBorder="1" applyAlignment="1">
      <alignment horizontal="center"/>
    </xf>
    <xf numFmtId="164" fontId="0" fillId="0" borderId="40" xfId="0" applyNumberFormat="1" applyFont="1" applyFill="1" applyBorder="1" applyAlignment="1">
      <alignment horizontal="center" vertical="center" wrapText="1"/>
    </xf>
    <xf numFmtId="164" fontId="0" fillId="0" borderId="46" xfId="0" applyNumberFormat="1" applyFont="1" applyFill="1" applyBorder="1" applyAlignment="1">
      <alignment horizontal="center" vertical="center" wrapText="1"/>
    </xf>
    <xf numFmtId="164" fontId="0" fillId="0" borderId="51" xfId="0" applyNumberFormat="1" applyFont="1" applyFill="1" applyBorder="1" applyAlignment="1">
      <alignment horizontal="center" vertical="center" wrapText="1"/>
    </xf>
    <xf numFmtId="0" fontId="24" fillId="13" borderId="15" xfId="0" applyFont="1" applyFill="1" applyBorder="1" applyAlignment="1" applyProtection="1">
      <alignment horizontal="left" vertical="top" wrapText="1"/>
      <protection locked="0"/>
    </xf>
    <xf numFmtId="0" fontId="24" fillId="13" borderId="0" xfId="0" applyFont="1" applyFill="1" applyBorder="1" applyAlignment="1" applyProtection="1">
      <alignment horizontal="left" vertical="top" wrapText="1"/>
      <protection locked="0"/>
    </xf>
    <xf numFmtId="0" fontId="24" fillId="13" borderId="16" xfId="0" applyFont="1" applyFill="1" applyBorder="1" applyAlignment="1" applyProtection="1">
      <alignment horizontal="left" vertical="top" wrapText="1"/>
      <protection locked="0"/>
    </xf>
    <xf numFmtId="0" fontId="24" fillId="13" borderId="9" xfId="0" applyFont="1" applyFill="1" applyBorder="1" applyAlignment="1" applyProtection="1">
      <alignment horizontal="left" vertical="top" wrapText="1"/>
      <protection locked="0"/>
    </xf>
    <xf numFmtId="0" fontId="24" fillId="13" borderId="10" xfId="0" applyFont="1" applyFill="1" applyBorder="1" applyAlignment="1" applyProtection="1">
      <alignment horizontal="left" vertical="top" wrapText="1"/>
      <protection locked="0"/>
    </xf>
    <xf numFmtId="0" fontId="24" fillId="13" borderId="11" xfId="0" applyFont="1" applyFill="1" applyBorder="1" applyAlignment="1" applyProtection="1">
      <alignment horizontal="left" vertical="top" wrapText="1"/>
      <protection locked="0"/>
    </xf>
  </cellXfs>
  <cellStyles count="2">
    <cellStyle name="Standard" xfId="0" builtinId="0"/>
    <cellStyle name="Stil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2280920</xdr:colOff>
      <xdr:row>0</xdr:row>
      <xdr:rowOff>67734</xdr:rowOff>
    </xdr:from>
    <xdr:to>
      <xdr:col>7</xdr:col>
      <xdr:colOff>773853</xdr:colOff>
      <xdr:row>2</xdr:row>
      <xdr:rowOff>76200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215370" y="67734"/>
          <a:ext cx="2883958" cy="770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chemeClr val="dk1"/>
              </a:solidFill>
              <a:effectLst/>
              <a:latin typeface="+mn-lt"/>
              <a:ea typeface="+mn-ea"/>
              <a:cs typeface="+mn-cs"/>
            </a:rPr>
            <a:t>Eidgenössisches Departement des Innern EDI</a:t>
          </a:r>
        </a:p>
        <a:p>
          <a:r>
            <a:rPr lang="de-CH" sz="1100" b="1">
              <a:solidFill>
                <a:schemeClr val="dk1"/>
              </a:solidFill>
              <a:effectLst/>
              <a:latin typeface="+mn-lt"/>
              <a:ea typeface="+mn-ea"/>
              <a:cs typeface="+mn-cs"/>
            </a:rPr>
            <a:t>Bundesamt für Sozialversicherungen BSV</a:t>
          </a:r>
        </a:p>
        <a:p>
          <a:r>
            <a:rPr lang="de-DE" sz="1100">
              <a:solidFill>
                <a:schemeClr val="dk1"/>
              </a:solidFill>
              <a:effectLst/>
              <a:latin typeface="+mn-lt"/>
              <a:ea typeface="+mn-ea"/>
              <a:cs typeface="+mn-cs"/>
            </a:rPr>
            <a:t>Sach- und Geldleistungen</a:t>
          </a:r>
          <a:endParaRPr lang="de-CH" sz="1100"/>
        </a:p>
      </xdr:txBody>
    </xdr:sp>
    <xdr:clientData/>
  </xdr:twoCellAnchor>
  <xdr:twoCellAnchor editAs="oneCell">
    <xdr:from>
      <xdr:col>5</xdr:col>
      <xdr:colOff>1247986</xdr:colOff>
      <xdr:row>0</xdr:row>
      <xdr:rowOff>95674</xdr:rowOff>
    </xdr:from>
    <xdr:to>
      <xdr:col>6</xdr:col>
      <xdr:colOff>1619886</xdr:colOff>
      <xdr:row>1</xdr:row>
      <xdr:rowOff>13729</xdr:rowOff>
    </xdr:to>
    <xdr:pic>
      <xdr:nvPicPr>
        <xdr:cNvPr id="5" name="Bild 1" descr="Logo Schweizerische Eidgenossenschaft">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7946" y="95674"/>
          <a:ext cx="2071159" cy="513503"/>
        </a:xfrm>
        <a:prstGeom prst="rect">
          <a:avLst/>
        </a:prstGeom>
        <a:noFill/>
        <a:ln>
          <a:noFill/>
        </a:ln>
      </xdr:spPr>
    </xdr:pic>
    <xdr:clientData/>
  </xdr:twoCellAnchor>
  <xdr:twoCellAnchor editAs="oneCell">
    <xdr:from>
      <xdr:col>3</xdr:col>
      <xdr:colOff>522514</xdr:colOff>
      <xdr:row>94</xdr:row>
      <xdr:rowOff>304800</xdr:rowOff>
    </xdr:from>
    <xdr:to>
      <xdr:col>5</xdr:col>
      <xdr:colOff>1058058</xdr:colOff>
      <xdr:row>107</xdr:row>
      <xdr:rowOff>58783</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4857" y="34181143"/>
          <a:ext cx="2113972" cy="4565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65314</xdr:colOff>
      <xdr:row>109</xdr:row>
      <xdr:rowOff>97968</xdr:rowOff>
    </xdr:from>
    <xdr:to>
      <xdr:col>6</xdr:col>
      <xdr:colOff>4376057</xdr:colOff>
      <xdr:row>120</xdr:row>
      <xdr:rowOff>647701</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5314" y="40522068"/>
          <a:ext cx="13245193" cy="2826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Kumulationsregeln: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Kumulationsregel 1: 	Die "Massnahmen der Abklärung und Beratung", "Massnahmen der Untersuchung und Behandlung 1" und "Massnahmen der Untersuchung und Behandlung 2: Medizinischen 				</a:t>
          </a:r>
          <a:r>
            <a:rPr lang="de-DE" sz="1100">
              <a:solidFill>
                <a:sysClr val="windowText" lastClr="000000"/>
              </a:solidFill>
              <a:effectLst/>
              <a:latin typeface="+mn-lt"/>
              <a:ea typeface="+mn-ea"/>
              <a:cs typeface="+mn-cs"/>
            </a:rPr>
            <a:t>Kurzzeitüberwachung" </a:t>
          </a:r>
          <a:r>
            <a:rPr lang="de-DE" sz="1100" baseline="0">
              <a:solidFill>
                <a:sysClr val="windowText" lastClr="000000"/>
              </a:solidFill>
              <a:effectLst/>
              <a:latin typeface="+mn-lt"/>
              <a:ea typeface="+mn-ea"/>
              <a:cs typeface="+mn-cs"/>
            </a:rPr>
            <a:t> s</a:t>
          </a:r>
          <a:r>
            <a:rPr lang="de-DE" sz="1100">
              <a:solidFill>
                <a:sysClr val="windowText" lastClr="000000"/>
              </a:solidFill>
              <a:effectLst/>
              <a:latin typeface="+mn-lt"/>
              <a:ea typeface="+mn-ea"/>
              <a:cs typeface="+mn-cs"/>
            </a:rPr>
            <a:t>ind </a:t>
          </a:r>
          <a:r>
            <a:rPr lang="de-DE" sz="1100">
              <a:solidFill>
                <a:schemeClr val="dk1"/>
              </a:solidFill>
              <a:effectLst/>
              <a:latin typeface="+mn-lt"/>
              <a:ea typeface="+mn-ea"/>
              <a:cs typeface="+mn-cs"/>
            </a:rPr>
            <a:t>grundsätzlich miteinander kumulierbar.</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Kumulationsregel 2: 	Massnahmen der medizinischen Langzeitüberwachung sind:</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2.1. Nicht kumulierbar mit "Massnahmen der Untersuchung und Behandlung 2: medizinischen Kurzzeitüberwachung".</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2.2. Kumulierbar mit: "Massnahmen der Abklärung und Beratung" sowie "Massnahmen der Untersuchung und Behandlung 1", wenn diese nicht während der medizinischen Langzeitüberwachung 		gemacht werden können.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Kumulationsregel 3: 	Maximal können insgesamt 16 Stunden angerechnet werden </a:t>
          </a:r>
          <a:r>
            <a:rPr lang="de-DE" sz="1100">
              <a:solidFill>
                <a:sysClr val="windowText" lastClr="000000"/>
              </a:solidFill>
              <a:effectLst/>
              <a:latin typeface="+mn-lt"/>
              <a:ea typeface="+mn-ea"/>
              <a:cs typeface="+mn-cs"/>
            </a:rPr>
            <a:t>(Siehe Ausnahmeregelung in Punkt 2.7 des Handbuchs).</a:t>
          </a:r>
          <a:endParaRPr lang="de-CH"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a:t>
          </a:r>
          <a:endParaRPr lang="de-CH" sz="1100">
            <a:solidFill>
              <a:sysClr val="windowText" lastClr="000000"/>
            </a:solidFill>
            <a:effectLst/>
            <a:latin typeface="+mn-lt"/>
            <a:ea typeface="+mn-ea"/>
            <a:cs typeface="+mn-cs"/>
          </a:endParaRPr>
        </a:p>
        <a:p>
          <a:r>
            <a:rPr lang="de-DE" sz="1100">
              <a:solidFill>
                <a:schemeClr val="dk1"/>
              </a:solidFill>
              <a:effectLst/>
              <a:latin typeface="+mn-lt"/>
              <a:ea typeface="+mn-ea"/>
              <a:cs typeface="+mn-cs"/>
            </a:rPr>
            <a:t>Kumulationsregel 4: 	Die effektiv notwendige Präsenzzeit der Pflegefachperson ist unter Berücksichtigung möglicher Parallelbehandlungen zu bestimmen.</a:t>
          </a:r>
          <a:endParaRPr lang="de-CH" sz="1100">
            <a:solidFill>
              <a:schemeClr val="dk1"/>
            </a:solidFill>
            <a:effectLst/>
            <a:latin typeface="+mn-lt"/>
            <a:ea typeface="+mn-ea"/>
            <a:cs typeface="+mn-cs"/>
          </a:endParaRPr>
        </a:p>
        <a:p>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xdr:colOff>
      <xdr:row>12</xdr:row>
      <xdr:rowOff>83820</xdr:rowOff>
    </xdr:from>
    <xdr:to>
      <xdr:col>5</xdr:col>
      <xdr:colOff>69215</xdr:colOff>
      <xdr:row>12</xdr:row>
      <xdr:rowOff>84455</xdr:rowOff>
    </xdr:to>
    <xdr:cxnSp macro="">
      <xdr:nvCxnSpPr>
        <xdr:cNvPr id="2" name="Line 6">
          <a:extLst>
            <a:ext uri="{FF2B5EF4-FFF2-40B4-BE49-F238E27FC236}">
              <a16:creationId xmlns:a16="http://schemas.microsoft.com/office/drawing/2014/main" id="{00000000-0008-0000-0200-000002000000}"/>
            </a:ext>
          </a:extLst>
        </xdr:cNvPr>
        <xdr:cNvCxnSpPr>
          <a:cxnSpLocks noChangeShapeType="1"/>
        </xdr:cNvCxnSpPr>
      </xdr:nvCxnSpPr>
      <xdr:spPr bwMode="auto">
        <a:xfrm>
          <a:off x="6654800" y="2694940"/>
          <a:ext cx="635" cy="63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type="none" w="sm" len="sm"/>
              <a:tailEnd type="arrow" w="sm" len="sm"/>
            </a14:hiddenLine>
          </a:ext>
          <a:ext uri="{AF507438-7753-43E0-B8FC-AC1667EBCBE1}">
            <a14:hiddenEffects xmlns:a14="http://schemas.microsoft.com/office/drawing/2010/main">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xdr:col>
          <xdr:colOff>1117600</xdr:colOff>
          <xdr:row>10</xdr:row>
          <xdr:rowOff>450850</xdr:rowOff>
        </xdr:from>
        <xdr:to>
          <xdr:col>1</xdr:col>
          <xdr:colOff>1352550</xdr:colOff>
          <xdr:row>12</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11</xdr:row>
          <xdr:rowOff>133350</xdr:rowOff>
        </xdr:from>
        <xdr:to>
          <xdr:col>1</xdr:col>
          <xdr:colOff>1003300</xdr:colOff>
          <xdr:row>13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11</xdr:row>
          <xdr:rowOff>171450</xdr:rowOff>
        </xdr:from>
        <xdr:to>
          <xdr:col>2</xdr:col>
          <xdr:colOff>984250</xdr:colOff>
          <xdr:row>13</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10</xdr:row>
          <xdr:rowOff>457200</xdr:rowOff>
        </xdr:from>
        <xdr:to>
          <xdr:col>2</xdr:col>
          <xdr:colOff>1733550</xdr:colOff>
          <xdr:row>12</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2771429</xdr:colOff>
      <xdr:row>5</xdr:row>
      <xdr:rowOff>66544</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0" y="0"/>
          <a:ext cx="2771429" cy="9714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I163"/>
  <sheetViews>
    <sheetView tabSelected="1" zoomScale="80" zoomScaleNormal="80" zoomScalePageLayoutView="60" workbookViewId="0">
      <selection activeCell="D1" sqref="D1:E1"/>
    </sheetView>
  </sheetViews>
  <sheetFormatPr baseColWidth="10" defaultColWidth="11.25" defaultRowHeight="14" x14ac:dyDescent="0.3"/>
  <cols>
    <col min="1" max="1" width="21.08203125" style="36" customWidth="1"/>
    <col min="2" max="2" width="20.83203125" style="36" customWidth="1"/>
    <col min="3" max="3" width="32.58203125" style="36" customWidth="1"/>
    <col min="4" max="4" width="11.25" style="36"/>
    <col min="5" max="5" width="9.5" style="36" customWidth="1"/>
    <col min="6" max="6" width="21.83203125" style="36" customWidth="1"/>
    <col min="7" max="7" width="57.58203125" style="36" customWidth="1"/>
    <col min="8" max="8" width="16.75" style="36" customWidth="1"/>
    <col min="9" max="9" width="13.08203125" style="36" customWidth="1"/>
    <col min="10" max="10" width="10.58203125" style="36" customWidth="1"/>
    <col min="11" max="16384" width="11.25" style="36"/>
  </cols>
  <sheetData>
    <row r="1" spans="1:8" ht="46.9" customHeight="1" x14ac:dyDescent="0.5">
      <c r="A1" s="189" t="s">
        <v>312</v>
      </c>
      <c r="B1" s="189"/>
      <c r="C1" s="189"/>
      <c r="D1" s="188" t="s">
        <v>316</v>
      </c>
      <c r="E1" s="188"/>
    </row>
    <row r="3" spans="1:8" ht="15.5" x14ac:dyDescent="0.3">
      <c r="A3" s="9" t="s">
        <v>282</v>
      </c>
    </row>
    <row r="4" spans="1:8" ht="15.5" x14ac:dyDescent="0.3">
      <c r="A4" s="9"/>
    </row>
    <row r="5" spans="1:8" ht="22.15" customHeight="1" thickBot="1" x14ac:dyDescent="0.35">
      <c r="A5" s="11" t="s">
        <v>264</v>
      </c>
    </row>
    <row r="6" spans="1:8" ht="26.5" customHeight="1" thickBot="1" x14ac:dyDescent="0.35">
      <c r="A6" s="37" t="s">
        <v>81</v>
      </c>
      <c r="B6" s="222"/>
      <c r="C6" s="223"/>
      <c r="D6" s="224" t="s">
        <v>229</v>
      </c>
      <c r="E6" s="225"/>
      <c r="F6" s="79"/>
      <c r="G6" s="38" t="s">
        <v>269</v>
      </c>
      <c r="H6" s="80"/>
    </row>
    <row r="7" spans="1:8" ht="26.5" customHeight="1" thickBot="1" x14ac:dyDescent="0.35">
      <c r="A7" s="21" t="s">
        <v>82</v>
      </c>
      <c r="B7" s="181"/>
      <c r="C7" s="237"/>
      <c r="D7" s="237"/>
      <c r="E7" s="237"/>
      <c r="F7" s="237"/>
      <c r="G7" s="237"/>
      <c r="H7" s="180"/>
    </row>
    <row r="8" spans="1:8" ht="26.5" customHeight="1" thickBot="1" x14ac:dyDescent="0.35">
      <c r="A8" s="21" t="s">
        <v>239</v>
      </c>
      <c r="B8" s="179"/>
      <c r="C8" s="237"/>
      <c r="D8" s="237"/>
      <c r="E8" s="237"/>
      <c r="F8" s="237"/>
      <c r="G8" s="237"/>
      <c r="H8" s="180"/>
    </row>
    <row r="9" spans="1:8" ht="24.65" customHeight="1" thickBot="1" x14ac:dyDescent="0.35">
      <c r="A9" s="21" t="s">
        <v>83</v>
      </c>
      <c r="B9" s="179"/>
      <c r="C9" s="237"/>
      <c r="D9" s="237"/>
      <c r="E9" s="237"/>
      <c r="F9" s="237"/>
      <c r="G9" s="237"/>
      <c r="H9" s="180"/>
    </row>
    <row r="10" spans="1:8" x14ac:dyDescent="0.3">
      <c r="A10" s="11"/>
    </row>
    <row r="11" spans="1:8" ht="14.5" thickBot="1" x14ac:dyDescent="0.35">
      <c r="A11" s="29"/>
      <c r="F11" s="28"/>
    </row>
    <row r="12" spans="1:8" ht="26.5" customHeight="1" thickBot="1" x14ac:dyDescent="0.35">
      <c r="A12" s="21" t="s">
        <v>240</v>
      </c>
      <c r="B12" s="27" t="s">
        <v>291</v>
      </c>
      <c r="C12" s="237"/>
      <c r="D12" s="237"/>
      <c r="E12" s="237"/>
      <c r="F12" s="237"/>
      <c r="G12" s="26" t="s">
        <v>292</v>
      </c>
      <c r="H12" s="140"/>
    </row>
    <row r="13" spans="1:8" ht="26.5" customHeight="1" thickBot="1" x14ac:dyDescent="0.35">
      <c r="A13" s="22" t="s">
        <v>84</v>
      </c>
      <c r="B13" s="179"/>
      <c r="C13" s="237"/>
      <c r="D13" s="237"/>
      <c r="E13" s="237"/>
      <c r="F13" s="237"/>
      <c r="G13" s="237"/>
      <c r="H13" s="180"/>
    </row>
    <row r="14" spans="1:8" ht="26.5" customHeight="1" thickBot="1" x14ac:dyDescent="0.35">
      <c r="A14" s="22" t="s">
        <v>85</v>
      </c>
      <c r="B14" s="179"/>
      <c r="C14" s="237"/>
      <c r="D14" s="237"/>
      <c r="E14" s="237"/>
      <c r="F14" s="237"/>
      <c r="G14" s="237"/>
      <c r="H14" s="180"/>
    </row>
    <row r="15" spans="1:8" x14ac:dyDescent="0.3">
      <c r="A15" s="11"/>
    </row>
    <row r="16" spans="1:8" ht="14.5" thickBot="1" x14ac:dyDescent="0.35">
      <c r="A16" s="11"/>
    </row>
    <row r="17" spans="1:8" ht="27" customHeight="1" thickBot="1" x14ac:dyDescent="0.35">
      <c r="A17" s="20" t="s">
        <v>86</v>
      </c>
      <c r="B17" s="179"/>
      <c r="C17" s="180"/>
    </row>
    <row r="18" spans="1:8" ht="26.5" thickBot="1" x14ac:dyDescent="0.35">
      <c r="A18" s="21" t="s">
        <v>263</v>
      </c>
      <c r="B18" s="181"/>
      <c r="C18" s="180"/>
    </row>
    <row r="19" spans="1:8" x14ac:dyDescent="0.3">
      <c r="A19" s="10"/>
    </row>
    <row r="20" spans="1:8" x14ac:dyDescent="0.3">
      <c r="A20" s="11"/>
    </row>
    <row r="21" spans="1:8" ht="14.5" thickBot="1" x14ac:dyDescent="0.35">
      <c r="A21" s="1"/>
      <c r="B21" s="1"/>
      <c r="C21" s="1"/>
      <c r="D21" s="1"/>
      <c r="E21" s="1"/>
      <c r="F21" s="1"/>
    </row>
    <row r="22" spans="1:8" ht="80.150000000000006" customHeight="1" thickBot="1" x14ac:dyDescent="0.35">
      <c r="A22" s="240" t="s">
        <v>79</v>
      </c>
      <c r="B22" s="241"/>
      <c r="C22" s="241"/>
      <c r="D22" s="176" t="s">
        <v>314</v>
      </c>
      <c r="E22" s="177"/>
      <c r="F22" s="178"/>
      <c r="G22" s="13" t="s">
        <v>306</v>
      </c>
      <c r="H22" s="34" t="s">
        <v>262</v>
      </c>
    </row>
    <row r="23" spans="1:8" ht="96.65" customHeight="1" thickBot="1" x14ac:dyDescent="0.35">
      <c r="A23" s="202" t="s">
        <v>223</v>
      </c>
      <c r="B23" s="203"/>
      <c r="C23" s="203"/>
      <c r="D23" s="204" t="s">
        <v>77</v>
      </c>
      <c r="E23" s="203"/>
      <c r="F23" s="205"/>
      <c r="G23" s="84"/>
      <c r="H23" s="82"/>
    </row>
    <row r="24" spans="1:8" ht="92.5" customHeight="1" thickBot="1" x14ac:dyDescent="0.35">
      <c r="A24" s="206" t="s">
        <v>224</v>
      </c>
      <c r="B24" s="197"/>
      <c r="C24" s="197"/>
      <c r="D24" s="227"/>
      <c r="E24" s="228"/>
      <c r="F24" s="229"/>
      <c r="G24" s="162"/>
      <c r="H24" s="182"/>
    </row>
    <row r="25" spans="1:8" ht="20.149999999999999" customHeight="1" thickBot="1" x14ac:dyDescent="0.35">
      <c r="A25" s="194" t="s">
        <v>48</v>
      </c>
      <c r="B25" s="195"/>
      <c r="C25" s="195"/>
      <c r="D25" s="196" t="s">
        <v>56</v>
      </c>
      <c r="E25" s="197"/>
      <c r="F25" s="198"/>
      <c r="G25" s="162"/>
      <c r="H25" s="183"/>
    </row>
    <row r="26" spans="1:8" ht="20.5" customHeight="1" thickBot="1" x14ac:dyDescent="0.35">
      <c r="A26" s="185" t="s">
        <v>49</v>
      </c>
      <c r="B26" s="186"/>
      <c r="C26" s="187"/>
      <c r="D26" s="207" t="s">
        <v>53</v>
      </c>
      <c r="E26" s="208"/>
      <c r="F26" s="209"/>
      <c r="G26" s="162"/>
      <c r="H26" s="184"/>
    </row>
    <row r="27" spans="1:8" ht="41.15" customHeight="1" x14ac:dyDescent="0.3">
      <c r="A27" s="206" t="s">
        <v>222</v>
      </c>
      <c r="B27" s="197"/>
      <c r="C27" s="197"/>
      <c r="D27" s="196" t="s">
        <v>54</v>
      </c>
      <c r="E27" s="197"/>
      <c r="F27" s="198"/>
      <c r="G27" s="190"/>
      <c r="H27" s="182"/>
    </row>
    <row r="28" spans="1:8" ht="51" customHeight="1" x14ac:dyDescent="0.3">
      <c r="A28" s="210" t="s">
        <v>50</v>
      </c>
      <c r="B28" s="211"/>
      <c r="C28" s="211"/>
      <c r="D28" s="227"/>
      <c r="E28" s="228"/>
      <c r="F28" s="229"/>
      <c r="G28" s="191"/>
      <c r="H28" s="183"/>
    </row>
    <row r="29" spans="1:8" ht="30.65" customHeight="1" x14ac:dyDescent="0.3">
      <c r="A29" s="210" t="s">
        <v>51</v>
      </c>
      <c r="B29" s="211"/>
      <c r="C29" s="211"/>
      <c r="D29" s="227"/>
      <c r="E29" s="228"/>
      <c r="F29" s="229"/>
      <c r="G29" s="191"/>
      <c r="H29" s="183"/>
    </row>
    <row r="30" spans="1:8" ht="30.65" customHeight="1" thickBot="1" x14ac:dyDescent="0.35">
      <c r="A30" s="235" t="s">
        <v>52</v>
      </c>
      <c r="B30" s="236"/>
      <c r="C30" s="236"/>
      <c r="D30" s="230"/>
      <c r="E30" s="231"/>
      <c r="F30" s="232"/>
      <c r="G30" s="192"/>
      <c r="H30" s="183"/>
    </row>
    <row r="31" spans="1:8" ht="24.65" customHeight="1" thickBot="1" x14ac:dyDescent="0.35">
      <c r="A31" s="302"/>
      <c r="B31" s="238"/>
      <c r="C31" s="238"/>
      <c r="D31" s="238"/>
      <c r="E31" s="238"/>
      <c r="F31" s="239"/>
      <c r="G31" s="49" t="s">
        <v>266</v>
      </c>
      <c r="H31" s="78">
        <f>SUM(H23:H30)</f>
        <v>0</v>
      </c>
    </row>
    <row r="32" spans="1:8" ht="42" customHeight="1" thickBot="1" x14ac:dyDescent="0.35">
      <c r="A32" s="325" t="s">
        <v>296</v>
      </c>
      <c r="B32" s="326"/>
      <c r="C32" s="326"/>
      <c r="D32" s="326"/>
      <c r="E32" s="326"/>
      <c r="F32" s="326"/>
      <c r="G32" s="326"/>
      <c r="H32" s="327"/>
    </row>
    <row r="33" spans="1:9" ht="14.5" customHeight="1" thickBot="1" x14ac:dyDescent="0.35">
      <c r="A33" s="17" t="s">
        <v>92</v>
      </c>
      <c r="B33" s="321" t="s">
        <v>93</v>
      </c>
      <c r="C33" s="322"/>
      <c r="D33" s="323" t="s">
        <v>94</v>
      </c>
      <c r="E33" s="324"/>
      <c r="F33" s="17" t="s">
        <v>95</v>
      </c>
      <c r="G33" s="12" t="s">
        <v>93</v>
      </c>
      <c r="H33" s="12" t="s">
        <v>94</v>
      </c>
    </row>
    <row r="34" spans="1:9" ht="22.4" customHeight="1" thickBot="1" x14ac:dyDescent="0.35">
      <c r="A34" s="84"/>
      <c r="B34" s="316"/>
      <c r="C34" s="317"/>
      <c r="D34" s="316"/>
      <c r="E34" s="317"/>
      <c r="F34" s="84"/>
      <c r="G34" s="84"/>
      <c r="H34" s="163"/>
    </row>
    <row r="35" spans="1:9" ht="22.4" customHeight="1" thickBot="1" x14ac:dyDescent="0.35">
      <c r="A35" s="84"/>
      <c r="B35" s="316"/>
      <c r="C35" s="317"/>
      <c r="D35" s="316"/>
      <c r="E35" s="317"/>
      <c r="F35" s="84"/>
      <c r="G35" s="84"/>
      <c r="H35" s="163"/>
    </row>
    <row r="36" spans="1:9" ht="22.4" customHeight="1" thickBot="1" x14ac:dyDescent="0.35">
      <c r="A36" s="84"/>
      <c r="B36" s="316"/>
      <c r="C36" s="317"/>
      <c r="D36" s="316"/>
      <c r="E36" s="317"/>
      <c r="F36" s="84"/>
      <c r="G36" s="84"/>
      <c r="H36" s="163"/>
    </row>
    <row r="37" spans="1:9" ht="22.4" customHeight="1" thickBot="1" x14ac:dyDescent="0.35">
      <c r="A37" s="84"/>
      <c r="B37" s="316"/>
      <c r="C37" s="317"/>
      <c r="D37" s="316"/>
      <c r="E37" s="317"/>
      <c r="F37" s="84"/>
      <c r="G37" s="84"/>
      <c r="H37" s="163"/>
    </row>
    <row r="38" spans="1:9" ht="22.4" customHeight="1" thickBot="1" x14ac:dyDescent="0.35">
      <c r="A38" s="84"/>
      <c r="B38" s="316"/>
      <c r="C38" s="317"/>
      <c r="D38" s="316"/>
      <c r="E38" s="317"/>
      <c r="F38" s="84"/>
      <c r="G38" s="84"/>
      <c r="H38" s="163"/>
    </row>
    <row r="39" spans="1:9" ht="22.4" customHeight="1" thickBot="1" x14ac:dyDescent="0.35">
      <c r="A39" s="84"/>
      <c r="B39" s="316"/>
      <c r="C39" s="317"/>
      <c r="D39" s="316"/>
      <c r="E39" s="317"/>
      <c r="F39" s="84"/>
      <c r="G39" s="84"/>
      <c r="H39" s="163"/>
    </row>
    <row r="40" spans="1:9" ht="22.4" customHeight="1" thickBot="1" x14ac:dyDescent="0.35">
      <c r="A40" s="84"/>
      <c r="B40" s="316"/>
      <c r="C40" s="317"/>
      <c r="D40" s="316"/>
      <c r="E40" s="317"/>
      <c r="F40" s="84"/>
      <c r="G40" s="84"/>
      <c r="H40" s="163"/>
    </row>
    <row r="41" spans="1:9" ht="22.4" customHeight="1" thickBot="1" x14ac:dyDescent="0.35">
      <c r="A41" s="84"/>
      <c r="B41" s="316"/>
      <c r="C41" s="317"/>
      <c r="D41" s="316"/>
      <c r="E41" s="317"/>
      <c r="F41" s="84"/>
      <c r="G41" s="84"/>
      <c r="H41" s="163"/>
    </row>
    <row r="42" spans="1:9" ht="22.4" customHeight="1" thickBot="1" x14ac:dyDescent="0.35">
      <c r="A42" s="84"/>
      <c r="B42" s="316"/>
      <c r="C42" s="317"/>
      <c r="D42" s="316"/>
      <c r="E42" s="317"/>
      <c r="F42" s="84"/>
      <c r="G42" s="84"/>
      <c r="H42" s="163"/>
    </row>
    <row r="43" spans="1:9" ht="22.4" customHeight="1" thickBot="1" x14ac:dyDescent="0.35">
      <c r="A43" s="84"/>
      <c r="B43" s="316"/>
      <c r="C43" s="317"/>
      <c r="D43" s="316"/>
      <c r="E43" s="317"/>
      <c r="F43" s="84"/>
      <c r="G43" s="84"/>
      <c r="H43" s="163"/>
    </row>
    <row r="44" spans="1:9" ht="24.65" customHeight="1" thickBot="1" x14ac:dyDescent="0.35">
      <c r="A44" s="66"/>
      <c r="B44" s="67"/>
      <c r="C44" s="67"/>
      <c r="D44" s="68"/>
      <c r="E44" s="67"/>
      <c r="F44" s="67"/>
      <c r="G44" s="69"/>
      <c r="H44" s="70"/>
    </row>
    <row r="45" spans="1:9" ht="45.65" customHeight="1" thickBot="1" x14ac:dyDescent="0.35">
      <c r="A45" s="233" t="s">
        <v>80</v>
      </c>
      <c r="B45" s="234"/>
      <c r="C45" s="234"/>
      <c r="D45" s="176" t="s">
        <v>314</v>
      </c>
      <c r="E45" s="177"/>
      <c r="F45" s="178"/>
      <c r="G45" s="158" t="s">
        <v>307</v>
      </c>
      <c r="H45" s="54" t="s">
        <v>244</v>
      </c>
      <c r="I45" s="30" t="s">
        <v>249</v>
      </c>
    </row>
    <row r="46" spans="1:9" ht="31.4" customHeight="1" thickBot="1" x14ac:dyDescent="0.35">
      <c r="A46" s="202" t="s">
        <v>57</v>
      </c>
      <c r="B46" s="203"/>
      <c r="C46" s="203"/>
      <c r="D46" s="204" t="s">
        <v>63</v>
      </c>
      <c r="E46" s="203"/>
      <c r="F46" s="205"/>
      <c r="G46" s="84"/>
      <c r="H46" s="83"/>
      <c r="I46" s="83"/>
    </row>
    <row r="47" spans="1:9" ht="31.4" customHeight="1" thickBot="1" x14ac:dyDescent="0.35">
      <c r="A47" s="226" t="s">
        <v>58</v>
      </c>
      <c r="B47" s="200"/>
      <c r="C47" s="200"/>
      <c r="D47" s="199" t="s">
        <v>241</v>
      </c>
      <c r="E47" s="200"/>
      <c r="F47" s="201"/>
      <c r="G47" s="84"/>
      <c r="H47" s="85"/>
      <c r="I47" s="85"/>
    </row>
    <row r="48" spans="1:9" ht="54" customHeight="1" thickBot="1" x14ac:dyDescent="0.35">
      <c r="A48" s="226" t="s">
        <v>242</v>
      </c>
      <c r="B48" s="200"/>
      <c r="C48" s="200"/>
      <c r="D48" s="199" t="s">
        <v>68</v>
      </c>
      <c r="E48" s="200"/>
      <c r="F48" s="201"/>
      <c r="G48" s="84"/>
      <c r="H48" s="83"/>
      <c r="I48" s="83"/>
    </row>
    <row r="49" spans="1:9" ht="41.5" customHeight="1" thickBot="1" x14ac:dyDescent="0.35">
      <c r="A49" s="226" t="s">
        <v>59</v>
      </c>
      <c r="B49" s="200"/>
      <c r="C49" s="200"/>
      <c r="D49" s="199" t="s">
        <v>65</v>
      </c>
      <c r="E49" s="200"/>
      <c r="F49" s="201"/>
      <c r="G49" s="84"/>
      <c r="H49" s="83"/>
      <c r="I49" s="83"/>
    </row>
    <row r="50" spans="1:9" ht="48.65" customHeight="1" thickBot="1" x14ac:dyDescent="0.35">
      <c r="A50" s="226" t="s">
        <v>247</v>
      </c>
      <c r="B50" s="200"/>
      <c r="C50" s="200"/>
      <c r="D50" s="199" t="s">
        <v>248</v>
      </c>
      <c r="E50" s="200"/>
      <c r="F50" s="201"/>
      <c r="G50" s="84"/>
      <c r="H50" s="83"/>
      <c r="I50" s="83"/>
    </row>
    <row r="51" spans="1:9" ht="41.15" customHeight="1" thickBot="1" x14ac:dyDescent="0.35">
      <c r="A51" s="226" t="s">
        <v>60</v>
      </c>
      <c r="B51" s="200"/>
      <c r="C51" s="200"/>
      <c r="D51" s="199" t="s">
        <v>64</v>
      </c>
      <c r="E51" s="200"/>
      <c r="F51" s="201"/>
      <c r="G51" s="84"/>
      <c r="H51" s="83"/>
      <c r="I51" s="83"/>
    </row>
    <row r="52" spans="1:9" ht="20.5" customHeight="1" thickBot="1" x14ac:dyDescent="0.35">
      <c r="A52" s="242" t="s">
        <v>61</v>
      </c>
      <c r="B52" s="243"/>
      <c r="C52" s="243"/>
      <c r="D52" s="330"/>
      <c r="E52" s="331"/>
      <c r="F52" s="332"/>
      <c r="G52" s="190"/>
      <c r="H52" s="220"/>
      <c r="I52" s="216"/>
    </row>
    <row r="53" spans="1:9" ht="41.15" customHeight="1" thickBot="1" x14ac:dyDescent="0.35">
      <c r="A53" s="194" t="s">
        <v>74</v>
      </c>
      <c r="B53" s="195"/>
      <c r="C53" s="195"/>
      <c r="D53" s="196" t="s">
        <v>243</v>
      </c>
      <c r="E53" s="197"/>
      <c r="F53" s="198"/>
      <c r="G53" s="191"/>
      <c r="H53" s="221"/>
      <c r="I53" s="218"/>
    </row>
    <row r="54" spans="1:9" ht="51" customHeight="1" thickBot="1" x14ac:dyDescent="0.35">
      <c r="A54" s="194" t="s">
        <v>75</v>
      </c>
      <c r="B54" s="195"/>
      <c r="C54" s="195"/>
      <c r="D54" s="196" t="s">
        <v>66</v>
      </c>
      <c r="E54" s="197"/>
      <c r="F54" s="198"/>
      <c r="G54" s="191"/>
      <c r="H54" s="221"/>
      <c r="I54" s="218"/>
    </row>
    <row r="55" spans="1:9" ht="20.5" customHeight="1" thickBot="1" x14ac:dyDescent="0.35">
      <c r="A55" s="185" t="s">
        <v>76</v>
      </c>
      <c r="B55" s="186"/>
      <c r="C55" s="186"/>
      <c r="D55" s="207" t="s">
        <v>67</v>
      </c>
      <c r="E55" s="208"/>
      <c r="F55" s="209"/>
      <c r="G55" s="192"/>
      <c r="H55" s="221"/>
      <c r="I55" s="217"/>
    </row>
    <row r="56" spans="1:9" ht="18.649999999999999" customHeight="1" thickBot="1" x14ac:dyDescent="0.35">
      <c r="A56" s="279" t="s">
        <v>70</v>
      </c>
      <c r="B56" s="280"/>
      <c r="C56" s="280"/>
      <c r="D56" s="333"/>
      <c r="E56" s="334"/>
      <c r="F56" s="335"/>
      <c r="G56" s="193"/>
      <c r="H56" s="221"/>
      <c r="I56" s="216"/>
    </row>
    <row r="57" spans="1:9" ht="49.4" customHeight="1" thickBot="1" x14ac:dyDescent="0.35">
      <c r="A57" s="194" t="s">
        <v>71</v>
      </c>
      <c r="B57" s="195"/>
      <c r="C57" s="195"/>
      <c r="D57" s="196" t="s">
        <v>68</v>
      </c>
      <c r="E57" s="197"/>
      <c r="F57" s="198"/>
      <c r="G57" s="193"/>
      <c r="H57" s="221"/>
      <c r="I57" s="218"/>
    </row>
    <row r="58" spans="1:9" ht="20.5" customHeight="1" thickBot="1" x14ac:dyDescent="0.35">
      <c r="A58" s="194" t="s">
        <v>73</v>
      </c>
      <c r="B58" s="195"/>
      <c r="C58" s="195"/>
      <c r="D58" s="196" t="s">
        <v>64</v>
      </c>
      <c r="E58" s="197"/>
      <c r="F58" s="198"/>
      <c r="G58" s="193"/>
      <c r="H58" s="221"/>
      <c r="I58" s="218"/>
    </row>
    <row r="59" spans="1:9" ht="41.15" customHeight="1" thickBot="1" x14ac:dyDescent="0.35">
      <c r="A59" s="185" t="s">
        <v>72</v>
      </c>
      <c r="B59" s="186"/>
      <c r="C59" s="186"/>
      <c r="D59" s="207" t="s">
        <v>69</v>
      </c>
      <c r="E59" s="208"/>
      <c r="F59" s="209"/>
      <c r="G59" s="193"/>
      <c r="H59" s="221"/>
      <c r="I59" s="217"/>
    </row>
    <row r="60" spans="1:9" ht="16.399999999999999" customHeight="1" thickBot="1" x14ac:dyDescent="0.35">
      <c r="A60" s="277" t="s">
        <v>62</v>
      </c>
      <c r="B60" s="263"/>
      <c r="C60" s="263"/>
      <c r="D60" s="262" t="s">
        <v>68</v>
      </c>
      <c r="E60" s="263"/>
      <c r="F60" s="264"/>
      <c r="G60" s="193"/>
      <c r="H60" s="221"/>
      <c r="I60" s="216"/>
    </row>
    <row r="61" spans="1:9" ht="61.5" customHeight="1" thickBot="1" x14ac:dyDescent="0.35">
      <c r="A61" s="278"/>
      <c r="B61" s="208"/>
      <c r="C61" s="208"/>
      <c r="D61" s="207"/>
      <c r="E61" s="208"/>
      <c r="F61" s="209"/>
      <c r="G61" s="193"/>
      <c r="H61" s="221"/>
      <c r="I61" s="217"/>
    </row>
    <row r="62" spans="1:9" ht="59.5" customHeight="1" thickBot="1" x14ac:dyDescent="0.35">
      <c r="A62" s="253" t="s">
        <v>245</v>
      </c>
      <c r="B62" s="254"/>
      <c r="C62" s="254"/>
      <c r="D62" s="250" t="s">
        <v>55</v>
      </c>
      <c r="E62" s="251"/>
      <c r="F62" s="252"/>
      <c r="G62" s="84"/>
      <c r="H62" s="83"/>
      <c r="I62" s="83"/>
    </row>
    <row r="63" spans="1:9" ht="24.65" customHeight="1" thickBot="1" x14ac:dyDescent="0.35">
      <c r="A63" s="7"/>
      <c r="B63" s="6"/>
      <c r="C63" s="6"/>
      <c r="D63" s="304"/>
      <c r="E63" s="238"/>
      <c r="F63" s="239"/>
      <c r="G63" s="43" t="s">
        <v>265</v>
      </c>
      <c r="H63" s="214">
        <f>((H46*I46)+(H47*I47)+(H48*I48)+(H49*I49)+(H50*I50)+(H51*I51)+(H52*I52)+(H56*I56)+(H60*I60)+(H62*I62))/1440</f>
        <v>0</v>
      </c>
      <c r="I63" s="215"/>
    </row>
    <row r="64" spans="1:9" ht="24.65" customHeight="1" thickBot="1" x14ac:dyDescent="0.35">
      <c r="A64" s="7"/>
      <c r="B64" s="6"/>
      <c r="C64" s="6"/>
      <c r="D64" s="60"/>
      <c r="E64" s="60"/>
      <c r="F64" s="60"/>
      <c r="G64" s="45"/>
      <c r="H64" s="44"/>
      <c r="I64" s="44"/>
    </row>
    <row r="65" spans="1:9" ht="44.15" customHeight="1" thickBot="1" x14ac:dyDescent="0.35">
      <c r="A65" s="295" t="s">
        <v>271</v>
      </c>
      <c r="B65" s="296"/>
      <c r="C65" s="296"/>
      <c r="D65" s="328" t="s">
        <v>46</v>
      </c>
      <c r="E65" s="329"/>
      <c r="F65" s="293"/>
      <c r="G65" s="13" t="s">
        <v>87</v>
      </c>
      <c r="H65" s="54" t="s">
        <v>244</v>
      </c>
      <c r="I65" s="30" t="s">
        <v>249</v>
      </c>
    </row>
    <row r="66" spans="1:9" ht="28.5" thickBot="1" x14ac:dyDescent="0.35">
      <c r="A66" s="14" t="s">
        <v>44</v>
      </c>
      <c r="B66" s="15" t="s">
        <v>43</v>
      </c>
      <c r="C66" s="16" t="s">
        <v>37</v>
      </c>
      <c r="D66" s="244" t="s">
        <v>45</v>
      </c>
      <c r="E66" s="245"/>
      <c r="F66" s="246"/>
      <c r="G66" s="157" t="s">
        <v>305</v>
      </c>
      <c r="H66" s="24"/>
      <c r="I66" s="31"/>
    </row>
    <row r="67" spans="1:9" ht="14.15" customHeight="1" thickBot="1" x14ac:dyDescent="0.35">
      <c r="A67" s="283" t="s">
        <v>39</v>
      </c>
      <c r="B67" s="63" t="s">
        <v>28</v>
      </c>
      <c r="C67" s="281" t="s">
        <v>24</v>
      </c>
      <c r="D67" s="265" t="s">
        <v>225</v>
      </c>
      <c r="E67" s="266"/>
      <c r="F67" s="267"/>
      <c r="G67" s="190"/>
      <c r="H67" s="291"/>
      <c r="I67" s="212"/>
    </row>
    <row r="68" spans="1:9" ht="25.5" thickBot="1" x14ac:dyDescent="0.35">
      <c r="A68" s="260"/>
      <c r="B68" s="62" t="s">
        <v>29</v>
      </c>
      <c r="C68" s="282"/>
      <c r="D68" s="268"/>
      <c r="E68" s="269"/>
      <c r="F68" s="270"/>
      <c r="G68" s="191"/>
      <c r="H68" s="291"/>
      <c r="I68" s="219"/>
    </row>
    <row r="69" spans="1:9" ht="16.399999999999999" customHeight="1" thickBot="1" x14ac:dyDescent="0.35">
      <c r="A69" s="260"/>
      <c r="B69" s="62" t="s">
        <v>23</v>
      </c>
      <c r="C69" s="282"/>
      <c r="D69" s="268"/>
      <c r="E69" s="269"/>
      <c r="F69" s="270"/>
      <c r="G69" s="191"/>
      <c r="H69" s="291"/>
      <c r="I69" s="219"/>
    </row>
    <row r="70" spans="1:9" ht="18.649999999999999" customHeight="1" thickBot="1" x14ac:dyDescent="0.35">
      <c r="A70" s="256"/>
      <c r="B70" s="62" t="s">
        <v>0</v>
      </c>
      <c r="C70" s="282"/>
      <c r="D70" s="271"/>
      <c r="E70" s="272"/>
      <c r="F70" s="273"/>
      <c r="G70" s="192"/>
      <c r="H70" s="291"/>
      <c r="I70" s="213"/>
    </row>
    <row r="71" spans="1:9" ht="14.15" customHeight="1" thickBot="1" x14ac:dyDescent="0.35">
      <c r="A71" s="257" t="s">
        <v>40</v>
      </c>
      <c r="B71" s="62" t="s">
        <v>1</v>
      </c>
      <c r="C71" s="282" t="s">
        <v>25</v>
      </c>
      <c r="D71" s="265" t="s">
        <v>226</v>
      </c>
      <c r="E71" s="266"/>
      <c r="F71" s="267"/>
      <c r="G71" s="190"/>
      <c r="H71" s="291"/>
      <c r="I71" s="212"/>
    </row>
    <row r="72" spans="1:9" ht="14.5" thickBot="1" x14ac:dyDescent="0.35">
      <c r="A72" s="260"/>
      <c r="B72" s="62" t="s">
        <v>2</v>
      </c>
      <c r="C72" s="282"/>
      <c r="D72" s="268"/>
      <c r="E72" s="269"/>
      <c r="F72" s="270"/>
      <c r="G72" s="191"/>
      <c r="H72" s="291"/>
      <c r="I72" s="219"/>
    </row>
    <row r="73" spans="1:9" ht="14.5" thickBot="1" x14ac:dyDescent="0.35">
      <c r="A73" s="260"/>
      <c r="B73" s="62" t="s">
        <v>3</v>
      </c>
      <c r="C73" s="282"/>
      <c r="D73" s="268"/>
      <c r="E73" s="269"/>
      <c r="F73" s="270"/>
      <c r="G73" s="191"/>
      <c r="H73" s="291"/>
      <c r="I73" s="219"/>
    </row>
    <row r="74" spans="1:9" ht="14.5" thickBot="1" x14ac:dyDescent="0.35">
      <c r="A74" s="256"/>
      <c r="B74" s="62" t="s">
        <v>30</v>
      </c>
      <c r="C74" s="282"/>
      <c r="D74" s="271"/>
      <c r="E74" s="272"/>
      <c r="F74" s="273"/>
      <c r="G74" s="192"/>
      <c r="H74" s="291"/>
      <c r="I74" s="213"/>
    </row>
    <row r="75" spans="1:9" ht="30" customHeight="1" thickBot="1" x14ac:dyDescent="0.35">
      <c r="A75" s="257" t="s">
        <v>41</v>
      </c>
      <c r="B75" s="62" t="s">
        <v>5</v>
      </c>
      <c r="C75" s="62" t="s">
        <v>254</v>
      </c>
      <c r="D75" s="265" t="s">
        <v>226</v>
      </c>
      <c r="E75" s="266"/>
      <c r="F75" s="267"/>
      <c r="G75" s="190"/>
      <c r="H75" s="291"/>
      <c r="I75" s="212"/>
    </row>
    <row r="76" spans="1:9" ht="27.65" customHeight="1" thickBot="1" x14ac:dyDescent="0.35">
      <c r="A76" s="258"/>
      <c r="B76" s="62" t="s">
        <v>6</v>
      </c>
      <c r="C76" s="62" t="s">
        <v>11</v>
      </c>
      <c r="D76" s="268"/>
      <c r="E76" s="269"/>
      <c r="F76" s="270"/>
      <c r="G76" s="191"/>
      <c r="H76" s="291"/>
      <c r="I76" s="219"/>
    </row>
    <row r="77" spans="1:9" ht="14.5" thickBot="1" x14ac:dyDescent="0.35">
      <c r="A77" s="258"/>
      <c r="B77" s="62" t="s">
        <v>7</v>
      </c>
      <c r="C77" s="62" t="s">
        <v>35</v>
      </c>
      <c r="D77" s="268"/>
      <c r="E77" s="269"/>
      <c r="F77" s="270"/>
      <c r="G77" s="191"/>
      <c r="H77" s="291"/>
      <c r="I77" s="219"/>
    </row>
    <row r="78" spans="1:9" ht="25.5" thickBot="1" x14ac:dyDescent="0.35">
      <c r="A78" s="258"/>
      <c r="B78" s="62" t="s">
        <v>8</v>
      </c>
      <c r="C78" s="62" t="s">
        <v>285</v>
      </c>
      <c r="D78" s="268"/>
      <c r="E78" s="269"/>
      <c r="F78" s="270"/>
      <c r="G78" s="191"/>
      <c r="H78" s="291"/>
      <c r="I78" s="219"/>
    </row>
    <row r="79" spans="1:9" ht="25.5" thickBot="1" x14ac:dyDescent="0.35">
      <c r="A79" s="258"/>
      <c r="B79" s="62" t="s">
        <v>38</v>
      </c>
      <c r="C79" s="62" t="s">
        <v>9</v>
      </c>
      <c r="D79" s="268"/>
      <c r="E79" s="269"/>
      <c r="F79" s="270"/>
      <c r="G79" s="191"/>
      <c r="H79" s="291"/>
      <c r="I79" s="219"/>
    </row>
    <row r="80" spans="1:9" ht="38" thickBot="1" x14ac:dyDescent="0.35">
      <c r="A80" s="258"/>
      <c r="B80" s="62" t="s">
        <v>10</v>
      </c>
      <c r="C80" s="62" t="s">
        <v>78</v>
      </c>
      <c r="D80" s="271"/>
      <c r="E80" s="272"/>
      <c r="F80" s="273"/>
      <c r="G80" s="191"/>
      <c r="H80" s="291"/>
      <c r="I80" s="213"/>
    </row>
    <row r="81" spans="1:9" ht="38" thickBot="1" x14ac:dyDescent="0.35">
      <c r="A81" s="255" t="s">
        <v>4</v>
      </c>
      <c r="B81" s="62" t="s">
        <v>12</v>
      </c>
      <c r="C81" s="62" t="s">
        <v>290</v>
      </c>
      <c r="D81" s="265" t="s">
        <v>226</v>
      </c>
      <c r="E81" s="266"/>
      <c r="F81" s="267"/>
      <c r="G81" s="190"/>
      <c r="H81" s="291"/>
      <c r="I81" s="212"/>
    </row>
    <row r="82" spans="1:9" ht="25.5" thickBot="1" x14ac:dyDescent="0.35">
      <c r="A82" s="256"/>
      <c r="B82" s="62" t="s">
        <v>13</v>
      </c>
      <c r="C82" s="62" t="s">
        <v>286</v>
      </c>
      <c r="D82" s="271"/>
      <c r="E82" s="272"/>
      <c r="F82" s="273"/>
      <c r="G82" s="192"/>
      <c r="H82" s="291"/>
      <c r="I82" s="213"/>
    </row>
    <row r="83" spans="1:9" ht="32.5" customHeight="1" thickBot="1" x14ac:dyDescent="0.35">
      <c r="A83" s="8" t="s">
        <v>14</v>
      </c>
      <c r="B83" s="62" t="s">
        <v>31</v>
      </c>
      <c r="C83" s="62" t="s">
        <v>287</v>
      </c>
      <c r="D83" s="274" t="s">
        <v>227</v>
      </c>
      <c r="E83" s="275"/>
      <c r="F83" s="276"/>
      <c r="G83" s="84"/>
      <c r="H83" s="81"/>
      <c r="I83" s="81"/>
    </row>
    <row r="84" spans="1:9" ht="30.65" customHeight="1" thickBot="1" x14ac:dyDescent="0.35">
      <c r="A84" s="8" t="s">
        <v>15</v>
      </c>
      <c r="B84" s="62" t="s">
        <v>16</v>
      </c>
      <c r="C84" s="62" t="s">
        <v>17</v>
      </c>
      <c r="D84" s="274" t="s">
        <v>227</v>
      </c>
      <c r="E84" s="275"/>
      <c r="F84" s="276"/>
      <c r="G84" s="84"/>
      <c r="H84" s="81"/>
      <c r="I84" s="81"/>
    </row>
    <row r="85" spans="1:9" ht="14.15" customHeight="1" x14ac:dyDescent="0.3">
      <c r="A85" s="257" t="s">
        <v>26</v>
      </c>
      <c r="B85" s="62" t="s">
        <v>32</v>
      </c>
      <c r="C85" s="62" t="s">
        <v>18</v>
      </c>
      <c r="D85" s="265" t="s">
        <v>226</v>
      </c>
      <c r="E85" s="266"/>
      <c r="F85" s="267"/>
      <c r="G85" s="190"/>
      <c r="H85" s="212"/>
      <c r="I85" s="212"/>
    </row>
    <row r="86" spans="1:9" ht="29.5" customHeight="1" x14ac:dyDescent="0.3">
      <c r="A86" s="258"/>
      <c r="B86" s="62" t="s">
        <v>33</v>
      </c>
      <c r="C86" s="62" t="s">
        <v>19</v>
      </c>
      <c r="D86" s="268"/>
      <c r="E86" s="269"/>
      <c r="F86" s="270"/>
      <c r="G86" s="191"/>
      <c r="H86" s="219"/>
      <c r="I86" s="219"/>
    </row>
    <row r="87" spans="1:9" ht="14.5" thickBot="1" x14ac:dyDescent="0.35">
      <c r="A87" s="259"/>
      <c r="B87" s="62" t="s">
        <v>34</v>
      </c>
      <c r="C87" s="62" t="s">
        <v>36</v>
      </c>
      <c r="D87" s="271"/>
      <c r="E87" s="272"/>
      <c r="F87" s="273"/>
      <c r="G87" s="192"/>
      <c r="H87" s="213"/>
      <c r="I87" s="213"/>
    </row>
    <row r="88" spans="1:9" ht="26.5" customHeight="1" thickBot="1" x14ac:dyDescent="0.35">
      <c r="A88" s="260" t="s">
        <v>27</v>
      </c>
      <c r="B88" s="62" t="s">
        <v>20</v>
      </c>
      <c r="C88" s="62" t="s">
        <v>21</v>
      </c>
      <c r="D88" s="268" t="s">
        <v>228</v>
      </c>
      <c r="E88" s="269"/>
      <c r="F88" s="270"/>
      <c r="G88" s="190"/>
      <c r="H88" s="291"/>
      <c r="I88" s="212"/>
    </row>
    <row r="89" spans="1:9" ht="81" customHeight="1" thickBot="1" x14ac:dyDescent="0.35">
      <c r="A89" s="261"/>
      <c r="B89" s="2" t="s">
        <v>230</v>
      </c>
      <c r="C89" s="2" t="s">
        <v>22</v>
      </c>
      <c r="D89" s="271"/>
      <c r="E89" s="272"/>
      <c r="F89" s="273"/>
      <c r="G89" s="192"/>
      <c r="H89" s="291"/>
      <c r="I89" s="213"/>
    </row>
    <row r="90" spans="1:9" ht="24.65" customHeight="1" thickBot="1" x14ac:dyDescent="0.35">
      <c r="A90" s="302"/>
      <c r="B90" s="238"/>
      <c r="C90" s="303"/>
      <c r="D90" s="304"/>
      <c r="E90" s="238"/>
      <c r="F90" s="239"/>
      <c r="G90" s="19" t="s">
        <v>265</v>
      </c>
      <c r="H90" s="214">
        <f>((H67*I67)+(H71*I71)+(H75*I75)+(H81*I81)+(H83*I83)+(H84*I84)+(H85*I85)+(H88*I88))/1440</f>
        <v>0</v>
      </c>
      <c r="I90" s="215"/>
    </row>
    <row r="91" spans="1:9" ht="24.65" customHeight="1" thickBot="1" x14ac:dyDescent="0.35">
      <c r="A91" s="59"/>
      <c r="B91" s="60"/>
      <c r="C91" s="60"/>
      <c r="D91" s="60"/>
      <c r="E91" s="60"/>
      <c r="F91" s="60"/>
      <c r="G91" s="48"/>
      <c r="H91" s="46"/>
      <c r="I91" s="47"/>
    </row>
    <row r="92" spans="1:9" ht="44.15" customHeight="1" thickBot="1" x14ac:dyDescent="0.35">
      <c r="A92" s="295" t="s">
        <v>276</v>
      </c>
      <c r="B92" s="296"/>
      <c r="C92" s="296"/>
      <c r="D92" s="297" t="s">
        <v>47</v>
      </c>
      <c r="E92" s="298"/>
      <c r="F92" s="299"/>
      <c r="G92" s="32"/>
      <c r="H92" s="33"/>
    </row>
    <row r="93" spans="1:9" ht="84" customHeight="1" thickBot="1" x14ac:dyDescent="0.35">
      <c r="A93" s="14" t="s">
        <v>44</v>
      </c>
      <c r="B93" s="15" t="s">
        <v>43</v>
      </c>
      <c r="C93" s="16" t="s">
        <v>37</v>
      </c>
      <c r="D93" s="305" t="s">
        <v>315</v>
      </c>
      <c r="E93" s="306"/>
      <c r="F93" s="307"/>
      <c r="G93" s="292" t="s">
        <v>277</v>
      </c>
      <c r="H93" s="293"/>
    </row>
    <row r="94" spans="1:9" ht="14.15" customHeight="1" x14ac:dyDescent="0.3">
      <c r="A94" s="283" t="s">
        <v>39</v>
      </c>
      <c r="B94" s="63" t="s">
        <v>28</v>
      </c>
      <c r="C94" s="300" t="s">
        <v>24</v>
      </c>
      <c r="D94" s="308" t="s">
        <v>275</v>
      </c>
      <c r="E94" s="309"/>
      <c r="F94" s="309"/>
      <c r="G94" s="283"/>
      <c r="H94" s="284"/>
    </row>
    <row r="95" spans="1:9" ht="25" x14ac:dyDescent="0.3">
      <c r="A95" s="260"/>
      <c r="B95" s="62" t="s">
        <v>29</v>
      </c>
      <c r="C95" s="301"/>
      <c r="D95" s="310"/>
      <c r="E95" s="311"/>
      <c r="F95" s="311"/>
      <c r="G95" s="258"/>
      <c r="H95" s="285"/>
    </row>
    <row r="96" spans="1:9" ht="27.65" customHeight="1" x14ac:dyDescent="0.3">
      <c r="A96" s="256"/>
      <c r="B96" s="62" t="s">
        <v>23</v>
      </c>
      <c r="C96" s="301"/>
      <c r="D96" s="310"/>
      <c r="E96" s="311"/>
      <c r="F96" s="311"/>
      <c r="G96" s="258"/>
      <c r="H96" s="285"/>
    </row>
    <row r="97" spans="1:8" ht="26.5" customHeight="1" x14ac:dyDescent="0.3">
      <c r="A97" s="288" t="s">
        <v>41</v>
      </c>
      <c r="B97" s="62" t="s">
        <v>5</v>
      </c>
      <c r="C97" s="61" t="s">
        <v>254</v>
      </c>
      <c r="D97" s="310"/>
      <c r="E97" s="311"/>
      <c r="F97" s="311"/>
      <c r="G97" s="258"/>
      <c r="H97" s="285"/>
    </row>
    <row r="98" spans="1:8" ht="26.5" customHeight="1" x14ac:dyDescent="0.3">
      <c r="A98" s="289"/>
      <c r="B98" s="62" t="s">
        <v>6</v>
      </c>
      <c r="C98" s="61" t="s">
        <v>11</v>
      </c>
      <c r="D98" s="310"/>
      <c r="E98" s="311"/>
      <c r="F98" s="311"/>
      <c r="G98" s="258"/>
      <c r="H98" s="285"/>
    </row>
    <row r="99" spans="1:8" x14ac:dyDescent="0.3">
      <c r="A99" s="289"/>
      <c r="B99" s="62" t="s">
        <v>7</v>
      </c>
      <c r="C99" s="61" t="s">
        <v>35</v>
      </c>
      <c r="D99" s="310"/>
      <c r="E99" s="311"/>
      <c r="F99" s="311"/>
      <c r="G99" s="258"/>
      <c r="H99" s="285"/>
    </row>
    <row r="100" spans="1:8" ht="26.5" customHeight="1" x14ac:dyDescent="0.3">
      <c r="A100" s="289"/>
      <c r="B100" s="62" t="s">
        <v>8</v>
      </c>
      <c r="C100" s="61" t="s">
        <v>285</v>
      </c>
      <c r="D100" s="310"/>
      <c r="E100" s="311"/>
      <c r="F100" s="311"/>
      <c r="G100" s="258"/>
      <c r="H100" s="285"/>
    </row>
    <row r="101" spans="1:8" ht="26.5" customHeight="1" x14ac:dyDescent="0.3">
      <c r="A101" s="289"/>
      <c r="B101" s="62" t="s">
        <v>38</v>
      </c>
      <c r="C101" s="61" t="s">
        <v>9</v>
      </c>
      <c r="D101" s="310"/>
      <c r="E101" s="311"/>
      <c r="F101" s="311"/>
      <c r="G101" s="258"/>
      <c r="H101" s="285"/>
    </row>
    <row r="102" spans="1:8" ht="53.15" customHeight="1" x14ac:dyDescent="0.3">
      <c r="A102" s="290"/>
      <c r="B102" s="62" t="s">
        <v>10</v>
      </c>
      <c r="C102" s="61" t="s">
        <v>78</v>
      </c>
      <c r="D102" s="310"/>
      <c r="E102" s="311"/>
      <c r="F102" s="311"/>
      <c r="G102" s="258"/>
      <c r="H102" s="285"/>
    </row>
    <row r="103" spans="1:8" ht="83.15" customHeight="1" x14ac:dyDescent="0.3">
      <c r="A103" s="260" t="s">
        <v>4</v>
      </c>
      <c r="B103" s="62" t="s">
        <v>12</v>
      </c>
      <c r="C103" s="61" t="s">
        <v>290</v>
      </c>
      <c r="D103" s="310"/>
      <c r="E103" s="311"/>
      <c r="F103" s="311"/>
      <c r="G103" s="258"/>
      <c r="H103" s="285"/>
    </row>
    <row r="104" spans="1:8" ht="25.5" thickBot="1" x14ac:dyDescent="0.35">
      <c r="A104" s="261"/>
      <c r="B104" s="2" t="s">
        <v>13</v>
      </c>
      <c r="C104" s="4" t="s">
        <v>286</v>
      </c>
      <c r="D104" s="310"/>
      <c r="E104" s="311"/>
      <c r="F104" s="311"/>
      <c r="G104" s="258"/>
      <c r="H104" s="285"/>
    </row>
    <row r="105" spans="1:8" ht="14.15" customHeight="1" x14ac:dyDescent="0.3">
      <c r="A105" s="257" t="s">
        <v>40</v>
      </c>
      <c r="B105" s="62" t="s">
        <v>1</v>
      </c>
      <c r="C105" s="301" t="s">
        <v>25</v>
      </c>
      <c r="D105" s="310"/>
      <c r="E105" s="311"/>
      <c r="F105" s="311"/>
      <c r="G105" s="258"/>
      <c r="H105" s="285"/>
    </row>
    <row r="106" spans="1:8" x14ac:dyDescent="0.3">
      <c r="A106" s="260"/>
      <c r="B106" s="62" t="s">
        <v>2</v>
      </c>
      <c r="C106" s="301"/>
      <c r="D106" s="310"/>
      <c r="E106" s="311"/>
      <c r="F106" s="311"/>
      <c r="G106" s="258"/>
      <c r="H106" s="285"/>
    </row>
    <row r="107" spans="1:8" ht="14.15" customHeight="1" x14ac:dyDescent="0.3">
      <c r="A107" s="260"/>
      <c r="B107" s="62" t="s">
        <v>3</v>
      </c>
      <c r="C107" s="301"/>
      <c r="D107" s="310"/>
      <c r="E107" s="311"/>
      <c r="F107" s="311"/>
      <c r="G107" s="258"/>
      <c r="H107" s="285"/>
    </row>
    <row r="108" spans="1:8" ht="14.5" thickBot="1" x14ac:dyDescent="0.35">
      <c r="A108" s="256"/>
      <c r="B108" s="62" t="s">
        <v>30</v>
      </c>
      <c r="C108" s="301"/>
      <c r="D108" s="312"/>
      <c r="E108" s="313"/>
      <c r="F108" s="313"/>
      <c r="G108" s="286"/>
      <c r="H108" s="287"/>
    </row>
    <row r="109" spans="1:8" x14ac:dyDescent="0.3">
      <c r="A109" s="35"/>
      <c r="B109" s="5"/>
      <c r="C109" s="5"/>
      <c r="D109" s="64"/>
      <c r="E109" s="64"/>
      <c r="F109" s="64"/>
      <c r="G109" s="35"/>
      <c r="H109" s="35"/>
    </row>
    <row r="110" spans="1:8" ht="49.4" customHeight="1" x14ac:dyDescent="0.3">
      <c r="A110" s="294"/>
      <c r="B110" s="294"/>
      <c r="C110" s="294"/>
      <c r="D110" s="294"/>
      <c r="E110" s="294"/>
      <c r="F110" s="294"/>
      <c r="H110" s="23"/>
    </row>
    <row r="111" spans="1:8" ht="6" customHeight="1" x14ac:dyDescent="0.3"/>
    <row r="112" spans="1:8" ht="6" customHeight="1" x14ac:dyDescent="0.3"/>
    <row r="113" spans="1:7" ht="6" customHeight="1" x14ac:dyDescent="0.3"/>
    <row r="114" spans="1:7" ht="6" customHeight="1" x14ac:dyDescent="0.3"/>
    <row r="115" spans="1:7" ht="6" customHeight="1" x14ac:dyDescent="0.3"/>
    <row r="116" spans="1:7" ht="6" customHeight="1" x14ac:dyDescent="0.3"/>
    <row r="117" spans="1:7" ht="6" customHeight="1" x14ac:dyDescent="0.3"/>
    <row r="118" spans="1:7" ht="6" customHeight="1" x14ac:dyDescent="0.3"/>
    <row r="119" spans="1:7" ht="6" customHeight="1" x14ac:dyDescent="0.3"/>
    <row r="120" spans="1:7" ht="75.650000000000006" customHeight="1" x14ac:dyDescent="0.3"/>
    <row r="121" spans="1:7" ht="63.65" customHeight="1" x14ac:dyDescent="0.3"/>
    <row r="122" spans="1:7" ht="30.65" customHeight="1" x14ac:dyDescent="0.4">
      <c r="A122" s="77" t="s">
        <v>88</v>
      </c>
    </row>
    <row r="123" spans="1:7" x14ac:dyDescent="0.3">
      <c r="A123" s="10"/>
    </row>
    <row r="124" spans="1:7" ht="31.4" customHeight="1" x14ac:dyDescent="0.3">
      <c r="A124" s="314" t="s">
        <v>89</v>
      </c>
      <c r="B124" s="314"/>
      <c r="C124" s="314"/>
      <c r="D124" s="314"/>
      <c r="E124" s="314"/>
      <c r="F124" s="314"/>
      <c r="G124" s="314"/>
    </row>
    <row r="125" spans="1:7" ht="9" customHeight="1" x14ac:dyDescent="0.3">
      <c r="A125" s="18"/>
      <c r="B125" s="3"/>
      <c r="C125" s="3"/>
      <c r="D125" s="3"/>
      <c r="E125" s="3"/>
      <c r="F125" s="3"/>
      <c r="G125" s="3"/>
    </row>
    <row r="126" spans="1:7" ht="14.5" customHeight="1" x14ac:dyDescent="0.3">
      <c r="A126" s="315" t="s">
        <v>90</v>
      </c>
      <c r="B126" s="315"/>
      <c r="C126" s="315"/>
      <c r="D126" s="315"/>
      <c r="E126" s="315"/>
      <c r="F126" s="315"/>
      <c r="G126" s="315"/>
    </row>
    <row r="127" spans="1:7" ht="14.5" customHeight="1" x14ac:dyDescent="0.3">
      <c r="A127" s="3"/>
      <c r="B127" s="3"/>
      <c r="C127" s="3"/>
      <c r="D127" s="3"/>
      <c r="E127" s="3"/>
      <c r="F127" s="3"/>
      <c r="G127" s="3"/>
    </row>
    <row r="128" spans="1:7" ht="14.5" customHeight="1" thickBot="1" x14ac:dyDescent="0.35">
      <c r="A128" s="53" t="s">
        <v>283</v>
      </c>
      <c r="B128" s="3"/>
      <c r="C128" s="3"/>
      <c r="D128" s="3"/>
      <c r="E128" s="3"/>
      <c r="F128" s="3"/>
      <c r="G128" s="3"/>
    </row>
    <row r="129" spans="1:8" ht="85.5" customHeight="1" thickBot="1" x14ac:dyDescent="0.35">
      <c r="A129" s="247"/>
      <c r="B129" s="248"/>
      <c r="C129" s="248"/>
      <c r="D129" s="248"/>
      <c r="E129" s="248"/>
      <c r="F129" s="248"/>
      <c r="G129" s="248"/>
      <c r="H129" s="249"/>
    </row>
    <row r="130" spans="1:8" ht="14.5" customHeight="1" x14ac:dyDescent="0.3">
      <c r="A130" s="3"/>
      <c r="B130" s="3"/>
      <c r="C130" s="3"/>
      <c r="D130" s="3"/>
      <c r="E130" s="3"/>
      <c r="F130" s="3"/>
      <c r="G130" s="3"/>
    </row>
    <row r="131" spans="1:8" ht="14.5" customHeight="1" x14ac:dyDescent="0.3">
      <c r="A131" s="3"/>
      <c r="B131" s="3"/>
      <c r="C131" s="3"/>
      <c r="D131" s="3"/>
      <c r="E131" s="3"/>
      <c r="F131" s="3"/>
      <c r="G131" s="3"/>
    </row>
    <row r="132" spans="1:8" ht="14.5" customHeight="1" x14ac:dyDescent="0.35">
      <c r="A132" s="18"/>
      <c r="B132" s="3"/>
      <c r="C132" s="3"/>
      <c r="D132" s="3"/>
      <c r="E132" s="56" t="s">
        <v>295</v>
      </c>
      <c r="F132" s="57"/>
      <c r="G132" s="58"/>
    </row>
    <row r="133" spans="1:8" s="52" customFormat="1" ht="31.9" customHeight="1" x14ac:dyDescent="0.35">
      <c r="A133" s="9" t="s">
        <v>91</v>
      </c>
      <c r="E133" s="318" t="s">
        <v>310</v>
      </c>
      <c r="F133" s="319"/>
      <c r="G133" s="320"/>
    </row>
    <row r="134" spans="1:8" s="25" customFormat="1" ht="14.5" customHeight="1" x14ac:dyDescent="0.3">
      <c r="A134" s="164"/>
      <c r="B134" s="165"/>
      <c r="C134" s="165"/>
      <c r="D134" s="165"/>
      <c r="E134" s="166" t="s">
        <v>91</v>
      </c>
      <c r="F134" s="167"/>
      <c r="G134" s="168"/>
    </row>
    <row r="135" spans="1:8" s="25" customFormat="1" ht="14.5" customHeight="1" x14ac:dyDescent="0.3">
      <c r="A135" s="164"/>
      <c r="B135" s="165"/>
      <c r="C135" s="165"/>
      <c r="D135" s="165"/>
      <c r="E135" s="169"/>
      <c r="F135" s="170"/>
      <c r="G135" s="171"/>
    </row>
    <row r="136" spans="1:8" s="25" customFormat="1" ht="14.5" customHeight="1" x14ac:dyDescent="0.3">
      <c r="A136" s="164"/>
      <c r="B136" s="165"/>
      <c r="C136" s="165"/>
      <c r="D136" s="165"/>
      <c r="E136" s="169"/>
      <c r="F136" s="170"/>
      <c r="G136" s="168"/>
    </row>
    <row r="137" spans="1:8" s="25" customFormat="1" ht="14.5" customHeight="1" x14ac:dyDescent="0.3">
      <c r="A137" s="164"/>
      <c r="B137" s="165"/>
      <c r="C137" s="165"/>
      <c r="D137" s="165"/>
      <c r="E137" s="169"/>
      <c r="F137" s="170"/>
      <c r="G137" s="171"/>
    </row>
    <row r="138" spans="1:8" s="25" customFormat="1" ht="14.5" customHeight="1" x14ac:dyDescent="0.3">
      <c r="A138" s="164"/>
      <c r="B138" s="165"/>
      <c r="C138" s="165"/>
      <c r="D138" s="165"/>
      <c r="E138" s="169"/>
      <c r="F138" s="170"/>
      <c r="G138" s="168"/>
    </row>
    <row r="139" spans="1:8" s="25" customFormat="1" ht="14.5" customHeight="1" x14ac:dyDescent="0.3">
      <c r="A139" s="164"/>
      <c r="B139" s="165"/>
      <c r="C139" s="165"/>
      <c r="D139" s="165"/>
      <c r="E139" s="169"/>
      <c r="F139" s="170"/>
      <c r="G139" s="168"/>
    </row>
    <row r="140" spans="1:8" s="25" customFormat="1" ht="14.5" customHeight="1" x14ac:dyDescent="0.3">
      <c r="A140" s="164"/>
      <c r="B140" s="165"/>
      <c r="C140" s="165"/>
      <c r="D140" s="165"/>
      <c r="E140" s="169"/>
      <c r="F140" s="170"/>
      <c r="G140" s="168"/>
    </row>
    <row r="141" spans="1:8" s="25" customFormat="1" ht="14.5" customHeight="1" x14ac:dyDescent="0.3">
      <c r="A141" s="164"/>
      <c r="B141" s="165"/>
      <c r="C141" s="165"/>
      <c r="D141" s="165"/>
      <c r="E141" s="172"/>
      <c r="F141" s="173"/>
      <c r="G141" s="174"/>
    </row>
    <row r="142" spans="1:8" ht="14.5" customHeight="1" x14ac:dyDescent="0.3">
      <c r="A142" s="53" t="s">
        <v>284</v>
      </c>
      <c r="B142" s="3"/>
      <c r="C142" s="3"/>
      <c r="D142" s="3"/>
      <c r="E142" s="3"/>
      <c r="F142" s="3"/>
      <c r="G142" s="3"/>
    </row>
    <row r="143" spans="1:8" ht="14.5" customHeight="1" x14ac:dyDescent="0.3">
      <c r="A143" s="55" t="s">
        <v>293</v>
      </c>
      <c r="B143" s="3"/>
      <c r="C143" s="3"/>
      <c r="D143" s="3"/>
      <c r="E143" s="3"/>
      <c r="F143" s="3"/>
      <c r="G143" s="3"/>
    </row>
    <row r="144" spans="1:8" ht="14.5" customHeight="1" x14ac:dyDescent="0.3">
      <c r="A144" s="55" t="s">
        <v>294</v>
      </c>
      <c r="B144" s="3"/>
      <c r="C144" s="3"/>
      <c r="D144" s="3"/>
      <c r="E144" s="3"/>
      <c r="F144" s="3"/>
      <c r="G144" s="3"/>
    </row>
    <row r="145" spans="1:7" ht="14.5" customHeight="1" x14ac:dyDescent="0.3">
      <c r="A145" s="18"/>
      <c r="B145" s="3"/>
      <c r="C145" s="3"/>
      <c r="D145" s="3"/>
      <c r="E145" s="3"/>
      <c r="F145" s="3"/>
      <c r="G145" s="3"/>
    </row>
    <row r="146" spans="1:7" ht="14.5" customHeight="1" x14ac:dyDescent="0.3">
      <c r="A146" s="10"/>
    </row>
    <row r="147" spans="1:7" ht="14.5" customHeight="1" x14ac:dyDescent="0.3">
      <c r="A147" s="10"/>
    </row>
    <row r="163" ht="14.5" customHeight="1" x14ac:dyDescent="0.3"/>
  </sheetData>
  <sheetProtection algorithmName="SHA-512" hashValue="NUTUc8FBe4G6F33PTx9CipGAWi4u5aQGdArd6F3XGf2tSZBn/I4prMCQI+hxsObWlHsBIwkWIbD1ckz7+wRmZQ==" saltValue="SJJ3eVR2+haaX0HC9/lLyQ==" spinCount="100000" sheet="1" formatRows="0"/>
  <mergeCells count="158">
    <mergeCell ref="E133:G133"/>
    <mergeCell ref="D63:F63"/>
    <mergeCell ref="C12:F12"/>
    <mergeCell ref="B43:C43"/>
    <mergeCell ref="B33:C33"/>
    <mergeCell ref="D39:E39"/>
    <mergeCell ref="D38:E38"/>
    <mergeCell ref="D33:E33"/>
    <mergeCell ref="A32:H32"/>
    <mergeCell ref="A65:C65"/>
    <mergeCell ref="D65:F65"/>
    <mergeCell ref="D52:F52"/>
    <mergeCell ref="D53:F53"/>
    <mergeCell ref="D54:F54"/>
    <mergeCell ref="D55:F55"/>
    <mergeCell ref="D57:F57"/>
    <mergeCell ref="D58:F58"/>
    <mergeCell ref="D56:F56"/>
    <mergeCell ref="A29:C29"/>
    <mergeCell ref="A47:C47"/>
    <mergeCell ref="A48:C48"/>
    <mergeCell ref="A49:C49"/>
    <mergeCell ref="D34:E34"/>
    <mergeCell ref="D35:E35"/>
    <mergeCell ref="A31:C31"/>
    <mergeCell ref="A124:G124"/>
    <mergeCell ref="A126:G126"/>
    <mergeCell ref="B38:C38"/>
    <mergeCell ref="B39:C39"/>
    <mergeCell ref="B40:C40"/>
    <mergeCell ref="B41:C41"/>
    <mergeCell ref="B42:C42"/>
    <mergeCell ref="B34:C34"/>
    <mergeCell ref="B35:C35"/>
    <mergeCell ref="B36:C36"/>
    <mergeCell ref="B37:C37"/>
    <mergeCell ref="D40:E40"/>
    <mergeCell ref="D41:E41"/>
    <mergeCell ref="D42:E42"/>
    <mergeCell ref="D43:E43"/>
    <mergeCell ref="D36:E36"/>
    <mergeCell ref="D37:E37"/>
    <mergeCell ref="G67:G70"/>
    <mergeCell ref="G71:G74"/>
    <mergeCell ref="G75:G80"/>
    <mergeCell ref="G81:G82"/>
    <mergeCell ref="A67:A70"/>
    <mergeCell ref="A71:A74"/>
    <mergeCell ref="A110:F110"/>
    <mergeCell ref="A92:C92"/>
    <mergeCell ref="D92:F92"/>
    <mergeCell ref="A94:A96"/>
    <mergeCell ref="C94:C96"/>
    <mergeCell ref="D88:F89"/>
    <mergeCell ref="A105:A108"/>
    <mergeCell ref="A90:C90"/>
    <mergeCell ref="D90:F90"/>
    <mergeCell ref="C105:C108"/>
    <mergeCell ref="D93:F93"/>
    <mergeCell ref="D94:F108"/>
    <mergeCell ref="A103:A104"/>
    <mergeCell ref="G85:G87"/>
    <mergeCell ref="G88:G89"/>
    <mergeCell ref="H67:H70"/>
    <mergeCell ref="H71:H74"/>
    <mergeCell ref="H75:H80"/>
    <mergeCell ref="H81:H82"/>
    <mergeCell ref="H88:H89"/>
    <mergeCell ref="G93:H93"/>
    <mergeCell ref="A75:A80"/>
    <mergeCell ref="C71:C74"/>
    <mergeCell ref="D66:F66"/>
    <mergeCell ref="H27:H30"/>
    <mergeCell ref="A129:H129"/>
    <mergeCell ref="A59:C59"/>
    <mergeCell ref="D62:F62"/>
    <mergeCell ref="A62:C62"/>
    <mergeCell ref="A81:A82"/>
    <mergeCell ref="A85:A87"/>
    <mergeCell ref="A88:A89"/>
    <mergeCell ref="D59:F59"/>
    <mergeCell ref="D60:F61"/>
    <mergeCell ref="D67:F70"/>
    <mergeCell ref="D71:F74"/>
    <mergeCell ref="D75:F80"/>
    <mergeCell ref="D81:F82"/>
    <mergeCell ref="D83:F83"/>
    <mergeCell ref="D84:F84"/>
    <mergeCell ref="D85:F87"/>
    <mergeCell ref="A60:C61"/>
    <mergeCell ref="A56:C56"/>
    <mergeCell ref="D48:F48"/>
    <mergeCell ref="C67:C70"/>
    <mergeCell ref="G94:H108"/>
    <mergeCell ref="A97:A102"/>
    <mergeCell ref="B6:C6"/>
    <mergeCell ref="D6:E6"/>
    <mergeCell ref="A57:C57"/>
    <mergeCell ref="A58:C58"/>
    <mergeCell ref="A50:C50"/>
    <mergeCell ref="A51:C51"/>
    <mergeCell ref="D28:F30"/>
    <mergeCell ref="A45:C45"/>
    <mergeCell ref="D45:F45"/>
    <mergeCell ref="A46:C46"/>
    <mergeCell ref="D46:F46"/>
    <mergeCell ref="A30:C30"/>
    <mergeCell ref="D50:F50"/>
    <mergeCell ref="D51:F51"/>
    <mergeCell ref="D24:F24"/>
    <mergeCell ref="B7:H7"/>
    <mergeCell ref="B8:H8"/>
    <mergeCell ref="B9:H9"/>
    <mergeCell ref="B13:H13"/>
    <mergeCell ref="B14:H14"/>
    <mergeCell ref="D31:F31"/>
    <mergeCell ref="A22:C22"/>
    <mergeCell ref="A52:C52"/>
    <mergeCell ref="A53:C53"/>
    <mergeCell ref="I88:I89"/>
    <mergeCell ref="H90:I90"/>
    <mergeCell ref="I60:I61"/>
    <mergeCell ref="I56:I59"/>
    <mergeCell ref="I52:I55"/>
    <mergeCell ref="H63:I63"/>
    <mergeCell ref="I67:I70"/>
    <mergeCell ref="I71:I74"/>
    <mergeCell ref="I75:I80"/>
    <mergeCell ref="I81:I82"/>
    <mergeCell ref="I85:I87"/>
    <mergeCell ref="H85:H87"/>
    <mergeCell ref="H52:H55"/>
    <mergeCell ref="H56:H59"/>
    <mergeCell ref="H60:H61"/>
    <mergeCell ref="D22:F22"/>
    <mergeCell ref="B17:C17"/>
    <mergeCell ref="B18:C18"/>
    <mergeCell ref="H24:H26"/>
    <mergeCell ref="A26:C26"/>
    <mergeCell ref="D1:E1"/>
    <mergeCell ref="A1:C1"/>
    <mergeCell ref="G27:G30"/>
    <mergeCell ref="G60:G61"/>
    <mergeCell ref="G56:G59"/>
    <mergeCell ref="G52:G55"/>
    <mergeCell ref="A54:C54"/>
    <mergeCell ref="A55:C55"/>
    <mergeCell ref="D27:F27"/>
    <mergeCell ref="D47:F47"/>
    <mergeCell ref="A23:C23"/>
    <mergeCell ref="D23:F23"/>
    <mergeCell ref="A24:C24"/>
    <mergeCell ref="A25:C25"/>
    <mergeCell ref="D25:F25"/>
    <mergeCell ref="D26:F26"/>
    <mergeCell ref="D49:F49"/>
    <mergeCell ref="A27:C27"/>
    <mergeCell ref="A28:C28"/>
  </mergeCells>
  <pageMargins left="0.7" right="0.7" top="0.75" bottom="0.75" header="0.3" footer="0.3"/>
  <pageSetup paperSize="9" scale="59" fitToHeight="0" orientation="landscape" r:id="rId1"/>
  <headerFooter>
    <oddHeader>&amp;RSeite &amp;P/&amp;N</oddHeader>
  </headerFooter>
  <rowBreaks count="4" manualBreakCount="4">
    <brk id="21" max="16383" man="1"/>
    <brk id="44" max="16383" man="1"/>
    <brk id="64" max="16383" man="1"/>
    <brk id="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L94"/>
  <sheetViews>
    <sheetView topLeftCell="C1" workbookViewId="0">
      <selection activeCell="L1" sqref="L1"/>
    </sheetView>
  </sheetViews>
  <sheetFormatPr baseColWidth="10" defaultColWidth="11" defaultRowHeight="14" x14ac:dyDescent="0.3"/>
  <cols>
    <col min="1" max="1" width="7.5" style="114" customWidth="1"/>
    <col min="2" max="2" width="31.08203125" style="89" customWidth="1"/>
    <col min="3" max="3" width="11.08203125" style="91" customWidth="1"/>
    <col min="4" max="4" width="11" style="92"/>
    <col min="5" max="5" width="47.08203125" style="89" customWidth="1"/>
    <col min="6" max="7" width="11" style="92"/>
    <col min="8" max="8" width="11.75" style="92" customWidth="1"/>
    <col min="9" max="9" width="13.83203125" style="89" customWidth="1"/>
    <col min="10" max="10" width="11.33203125" style="89" customWidth="1"/>
    <col min="11" max="11" width="7.83203125" style="89" customWidth="1"/>
    <col min="12" max="12" width="8.25" style="89" customWidth="1"/>
    <col min="13" max="16384" width="11" style="89"/>
  </cols>
  <sheetData>
    <row r="1" spans="1:12" x14ac:dyDescent="0.3">
      <c r="A1" s="336" t="s">
        <v>270</v>
      </c>
      <c r="B1" s="336"/>
      <c r="C1" s="336"/>
      <c r="D1" s="336"/>
      <c r="E1" s="86" t="s">
        <v>81</v>
      </c>
      <c r="F1" s="337">
        <f>'Spitex-Bedarfserhebung'!B6</f>
        <v>0</v>
      </c>
      <c r="G1" s="337"/>
      <c r="H1" s="337"/>
      <c r="I1" s="87" t="s">
        <v>231</v>
      </c>
      <c r="J1" s="88">
        <v>1</v>
      </c>
      <c r="K1" s="88">
        <v>4</v>
      </c>
      <c r="L1" s="88">
        <v>8</v>
      </c>
    </row>
    <row r="2" spans="1:12" x14ac:dyDescent="0.3">
      <c r="A2" s="336"/>
      <c r="B2" s="336"/>
      <c r="C2" s="336"/>
      <c r="D2" s="336"/>
      <c r="E2" s="86" t="s">
        <v>229</v>
      </c>
      <c r="F2" s="338">
        <f>'Spitex-Bedarfserhebung'!F6</f>
        <v>0</v>
      </c>
      <c r="G2" s="338"/>
      <c r="H2" s="338"/>
      <c r="I2" s="87" t="s">
        <v>232</v>
      </c>
      <c r="J2" s="88">
        <v>0.75</v>
      </c>
      <c r="K2" s="88">
        <v>0.15</v>
      </c>
      <c r="L2" s="88">
        <v>0.1</v>
      </c>
    </row>
    <row r="3" spans="1:12" x14ac:dyDescent="0.3">
      <c r="A3" s="336"/>
      <c r="B3" s="336"/>
      <c r="C3" s="336"/>
      <c r="D3" s="336"/>
      <c r="E3" s="86" t="s">
        <v>269</v>
      </c>
      <c r="F3" s="338">
        <f>'Spitex-Bedarfserhebung'!H6</f>
        <v>0</v>
      </c>
      <c r="G3" s="338"/>
      <c r="H3" s="338"/>
    </row>
    <row r="4" spans="1:12" ht="10.15" customHeight="1" thickBot="1" x14ac:dyDescent="0.35">
      <c r="A4" s="90"/>
    </row>
    <row r="5" spans="1:12" ht="41.15" customHeight="1" thickBot="1" x14ac:dyDescent="0.35">
      <c r="A5" s="93" t="s">
        <v>278</v>
      </c>
      <c r="B5" s="94" t="s">
        <v>272</v>
      </c>
      <c r="C5" s="95" t="s">
        <v>96</v>
      </c>
      <c r="D5" s="96" t="s">
        <v>97</v>
      </c>
      <c r="E5" s="97" t="s">
        <v>98</v>
      </c>
      <c r="F5" s="387" t="s">
        <v>273</v>
      </c>
      <c r="G5" s="388"/>
      <c r="H5" s="389"/>
      <c r="I5" s="98" t="s">
        <v>233</v>
      </c>
      <c r="J5" s="99" t="s">
        <v>289</v>
      </c>
    </row>
    <row r="6" spans="1:12" ht="14.5" thickBot="1" x14ac:dyDescent="0.35">
      <c r="A6" s="100"/>
      <c r="B6" s="101"/>
      <c r="C6" s="102"/>
      <c r="D6" s="103"/>
      <c r="E6" s="104"/>
      <c r="F6" s="105" t="s">
        <v>99</v>
      </c>
      <c r="G6" s="106" t="s">
        <v>42</v>
      </c>
      <c r="H6" s="106" t="s">
        <v>100</v>
      </c>
      <c r="I6" s="107"/>
    </row>
    <row r="7" spans="1:12" ht="189.65" customHeight="1" thickBot="1" x14ac:dyDescent="0.35">
      <c r="A7" s="358">
        <v>1.1000000000000001</v>
      </c>
      <c r="B7" s="360" t="s">
        <v>101</v>
      </c>
      <c r="C7" s="108" t="s">
        <v>102</v>
      </c>
      <c r="D7" s="358">
        <v>3</v>
      </c>
      <c r="E7" s="360" t="s">
        <v>308</v>
      </c>
      <c r="F7" s="362"/>
      <c r="G7" s="346"/>
      <c r="H7" s="346"/>
      <c r="I7" s="355">
        <f>IF(ISTEXT(F7),$J$1*D7,IF(ISTEXT(G7),$K$1*D7,IF(ISTEXT(H7),$L$1*D7,0)))</f>
        <v>0</v>
      </c>
    </row>
    <row r="8" spans="1:12" ht="18" customHeight="1" thickBot="1" x14ac:dyDescent="0.35">
      <c r="A8" s="359"/>
      <c r="B8" s="361"/>
      <c r="C8" s="109" t="s">
        <v>103</v>
      </c>
      <c r="D8" s="359"/>
      <c r="E8" s="361"/>
      <c r="F8" s="363"/>
      <c r="G8" s="346"/>
      <c r="H8" s="346"/>
      <c r="I8" s="355"/>
      <c r="J8" s="110"/>
      <c r="K8" s="110"/>
      <c r="L8" s="110"/>
    </row>
    <row r="9" spans="1:12" ht="184.4" customHeight="1" thickBot="1" x14ac:dyDescent="0.35">
      <c r="A9" s="358">
        <v>1.2</v>
      </c>
      <c r="B9" s="360" t="s">
        <v>104</v>
      </c>
      <c r="C9" s="108" t="s">
        <v>105</v>
      </c>
      <c r="D9" s="358">
        <v>3</v>
      </c>
      <c r="E9" s="360" t="s">
        <v>250</v>
      </c>
      <c r="F9" s="362"/>
      <c r="G9" s="346"/>
      <c r="H9" s="346"/>
      <c r="I9" s="355">
        <f>IF(ISTEXT(F9),$J$1*D9,IF(ISTEXT(G9),$K$1*D9,IF(ISTEXT(H9),$L$1*D9,0)))</f>
        <v>0</v>
      </c>
    </row>
    <row r="10" spans="1:12" ht="14.5" thickBot="1" x14ac:dyDescent="0.35">
      <c r="A10" s="359"/>
      <c r="B10" s="361"/>
      <c r="C10" s="109" t="s">
        <v>103</v>
      </c>
      <c r="D10" s="359"/>
      <c r="E10" s="361"/>
      <c r="F10" s="363"/>
      <c r="G10" s="346"/>
      <c r="H10" s="346"/>
      <c r="I10" s="355"/>
    </row>
    <row r="11" spans="1:12" ht="173.15" customHeight="1" thickBot="1" x14ac:dyDescent="0.35">
      <c r="A11" s="358">
        <v>1.3</v>
      </c>
      <c r="B11" s="360" t="s">
        <v>106</v>
      </c>
      <c r="C11" s="108" t="s">
        <v>107</v>
      </c>
      <c r="D11" s="358">
        <v>3</v>
      </c>
      <c r="E11" s="360" t="s">
        <v>251</v>
      </c>
      <c r="F11" s="362"/>
      <c r="G11" s="346"/>
      <c r="H11" s="346"/>
      <c r="I11" s="355">
        <f>IF(ISTEXT(F11),$J$1*D11,IF(ISTEXT(G11),$K$1*D11,IF(ISTEXT(H11),$L$1*D11,0)))</f>
        <v>0</v>
      </c>
    </row>
    <row r="12" spans="1:12" ht="14.5" thickBot="1" x14ac:dyDescent="0.35">
      <c r="A12" s="359"/>
      <c r="B12" s="361"/>
      <c r="C12" s="109" t="s">
        <v>108</v>
      </c>
      <c r="D12" s="359"/>
      <c r="E12" s="361"/>
      <c r="F12" s="363"/>
      <c r="G12" s="346"/>
      <c r="H12" s="346"/>
      <c r="I12" s="355"/>
    </row>
    <row r="13" spans="1:12" ht="195.65" customHeight="1" thickBot="1" x14ac:dyDescent="0.35">
      <c r="A13" s="358">
        <v>1.4</v>
      </c>
      <c r="B13" s="360" t="s">
        <v>109</v>
      </c>
      <c r="C13" s="108" t="s">
        <v>110</v>
      </c>
      <c r="D13" s="358">
        <v>3</v>
      </c>
      <c r="E13" s="360" t="s">
        <v>255</v>
      </c>
      <c r="F13" s="362"/>
      <c r="G13" s="346"/>
      <c r="H13" s="346"/>
      <c r="I13" s="355">
        <f>IF(ISTEXT(F13),$J$1*D13,IF(ISTEXT(G13),$K$1*D13,IF(ISTEXT(H13),$L$1*D13,0)))</f>
        <v>0</v>
      </c>
    </row>
    <row r="14" spans="1:12" ht="14.5" thickBot="1" x14ac:dyDescent="0.35">
      <c r="A14" s="359"/>
      <c r="B14" s="361"/>
      <c r="C14" s="109" t="s">
        <v>111</v>
      </c>
      <c r="D14" s="359"/>
      <c r="E14" s="361"/>
      <c r="F14" s="363"/>
      <c r="G14" s="346"/>
      <c r="H14" s="346"/>
      <c r="I14" s="355"/>
    </row>
    <row r="15" spans="1:12" ht="211.4" customHeight="1" thickBot="1" x14ac:dyDescent="0.35">
      <c r="A15" s="358">
        <v>1.5</v>
      </c>
      <c r="B15" s="360" t="s">
        <v>112</v>
      </c>
      <c r="C15" s="108" t="s">
        <v>113</v>
      </c>
      <c r="D15" s="358">
        <v>3</v>
      </c>
      <c r="E15" s="360" t="s">
        <v>252</v>
      </c>
      <c r="F15" s="362"/>
      <c r="G15" s="346"/>
      <c r="H15" s="346"/>
      <c r="I15" s="355">
        <f>IF(ISTEXT(F15),$J$1*D15,IF(ISTEXT(G15),$K$1*D15,IF(ISTEXT(H15),$L$1*D15,0)))</f>
        <v>0</v>
      </c>
    </row>
    <row r="16" spans="1:12" ht="14.5" thickBot="1" x14ac:dyDescent="0.35">
      <c r="A16" s="359"/>
      <c r="B16" s="361"/>
      <c r="C16" s="109" t="s">
        <v>108</v>
      </c>
      <c r="D16" s="359"/>
      <c r="E16" s="361"/>
      <c r="F16" s="363"/>
      <c r="G16" s="346"/>
      <c r="H16" s="346"/>
      <c r="I16" s="355"/>
    </row>
    <row r="17" spans="1:10" ht="56.5" customHeight="1" thickBot="1" x14ac:dyDescent="0.35">
      <c r="A17" s="358">
        <v>1.6</v>
      </c>
      <c r="B17" s="360" t="s">
        <v>0</v>
      </c>
      <c r="C17" s="108" t="s">
        <v>114</v>
      </c>
      <c r="D17" s="358">
        <v>2</v>
      </c>
      <c r="E17" s="360" t="s">
        <v>115</v>
      </c>
      <c r="F17" s="362"/>
      <c r="G17" s="346"/>
      <c r="H17" s="346"/>
      <c r="I17" s="355">
        <f>IF(ISTEXT(F17),$J$1*D17,IF(ISTEXT(G17),$K$1*D17,IF(ISTEXT(H17),$L$1*D17,0)))</f>
        <v>0</v>
      </c>
    </row>
    <row r="18" spans="1:10" ht="14.5" thickBot="1" x14ac:dyDescent="0.35">
      <c r="A18" s="359"/>
      <c r="B18" s="361"/>
      <c r="C18" s="109" t="s">
        <v>108</v>
      </c>
      <c r="D18" s="359"/>
      <c r="E18" s="361"/>
      <c r="F18" s="363"/>
      <c r="G18" s="346"/>
      <c r="H18" s="346"/>
      <c r="I18" s="355"/>
    </row>
    <row r="19" spans="1:10" ht="27" customHeight="1" thickBot="1" x14ac:dyDescent="0.35">
      <c r="A19" s="358">
        <v>1.7</v>
      </c>
      <c r="B19" s="360" t="s">
        <v>116</v>
      </c>
      <c r="C19" s="108" t="s">
        <v>117</v>
      </c>
      <c r="D19" s="358">
        <v>3</v>
      </c>
      <c r="E19" s="360" t="s">
        <v>118</v>
      </c>
      <c r="F19" s="362"/>
      <c r="G19" s="346"/>
      <c r="H19" s="346"/>
      <c r="I19" s="355">
        <f>IF(ISTEXT(F19),$J$1*D19,IF(ISTEXT(G19),$K$1*D19,IF(ISTEXT(H19),$L$1*D19,0)))</f>
        <v>0</v>
      </c>
    </row>
    <row r="20" spans="1:10" ht="14.5" thickBot="1" x14ac:dyDescent="0.35">
      <c r="A20" s="359"/>
      <c r="B20" s="361"/>
      <c r="C20" s="109" t="s">
        <v>103</v>
      </c>
      <c r="D20" s="359"/>
      <c r="E20" s="361"/>
      <c r="F20" s="363"/>
      <c r="G20" s="346"/>
      <c r="H20" s="346"/>
      <c r="I20" s="355"/>
    </row>
    <row r="21" spans="1:10" ht="61.4" customHeight="1" thickBot="1" x14ac:dyDescent="0.35">
      <c r="A21" s="358">
        <v>1.8</v>
      </c>
      <c r="B21" s="360" t="s">
        <v>119</v>
      </c>
      <c r="C21" s="108" t="s">
        <v>120</v>
      </c>
      <c r="D21" s="358">
        <v>3</v>
      </c>
      <c r="E21" s="360" t="s">
        <v>121</v>
      </c>
      <c r="F21" s="362"/>
      <c r="G21" s="346"/>
      <c r="H21" s="346"/>
      <c r="I21" s="355">
        <f>IF(ISTEXT(F21),$J$1*D21,IF(ISTEXT(G21),$K$1*D21,IF(ISTEXT(H21),$L$1*D21,0)))</f>
        <v>0</v>
      </c>
    </row>
    <row r="22" spans="1:10" ht="14.5" thickBot="1" x14ac:dyDescent="0.35">
      <c r="A22" s="359"/>
      <c r="B22" s="361"/>
      <c r="C22" s="109" t="s">
        <v>122</v>
      </c>
      <c r="D22" s="359"/>
      <c r="E22" s="361"/>
      <c r="F22" s="363"/>
      <c r="G22" s="346"/>
      <c r="H22" s="346"/>
      <c r="I22" s="355"/>
    </row>
    <row r="23" spans="1:10" ht="33" customHeight="1" thickBot="1" x14ac:dyDescent="0.35">
      <c r="A23" s="358">
        <v>1.9</v>
      </c>
      <c r="B23" s="360" t="s">
        <v>123</v>
      </c>
      <c r="C23" s="108" t="s">
        <v>124</v>
      </c>
      <c r="D23" s="358">
        <v>2</v>
      </c>
      <c r="E23" s="360" t="s">
        <v>125</v>
      </c>
      <c r="F23" s="362"/>
      <c r="G23" s="346"/>
      <c r="H23" s="346"/>
      <c r="I23" s="355">
        <f>IF(ISTEXT(F23),$J$1*D23,IF(ISTEXT(G23),$K$1*D23,IF(ISTEXT(H23),$L$1*D23,0)))</f>
        <v>0</v>
      </c>
    </row>
    <row r="24" spans="1:10" ht="14.5" thickBot="1" x14ac:dyDescent="0.35">
      <c r="A24" s="359"/>
      <c r="B24" s="361"/>
      <c r="C24" s="109" t="s">
        <v>108</v>
      </c>
      <c r="D24" s="359"/>
      <c r="E24" s="361"/>
      <c r="F24" s="363"/>
      <c r="G24" s="346"/>
      <c r="H24" s="346"/>
      <c r="I24" s="355"/>
    </row>
    <row r="25" spans="1:10" ht="18" customHeight="1" thickBot="1" x14ac:dyDescent="0.35">
      <c r="A25" s="378" t="s">
        <v>126</v>
      </c>
      <c r="B25" s="360" t="s">
        <v>127</v>
      </c>
      <c r="C25" s="108" t="s">
        <v>128</v>
      </c>
      <c r="D25" s="358">
        <v>2</v>
      </c>
      <c r="E25" s="360" t="s">
        <v>129</v>
      </c>
      <c r="F25" s="362"/>
      <c r="G25" s="346"/>
      <c r="H25" s="346"/>
      <c r="I25" s="355">
        <f>IF(ISTEXT(F25),$J$1*D25,IF(ISTEXT(G25),$K$1*D25,IF(ISTEXT(H25),$L$1*D25,0)))</f>
        <v>0</v>
      </c>
    </row>
    <row r="26" spans="1:10" ht="25.4" customHeight="1" thickBot="1" x14ac:dyDescent="0.35">
      <c r="A26" s="359"/>
      <c r="B26" s="361"/>
      <c r="C26" s="109" t="s">
        <v>108</v>
      </c>
      <c r="D26" s="359"/>
      <c r="E26" s="361"/>
      <c r="F26" s="363"/>
      <c r="G26" s="346"/>
      <c r="H26" s="346"/>
      <c r="I26" s="355"/>
    </row>
    <row r="27" spans="1:10" ht="87.65" customHeight="1" thickBot="1" x14ac:dyDescent="0.35">
      <c r="A27" s="111">
        <v>1.1100000000000001</v>
      </c>
      <c r="B27" s="112" t="s">
        <v>130</v>
      </c>
      <c r="C27" s="109" t="s">
        <v>131</v>
      </c>
      <c r="D27" s="113">
        <v>3</v>
      </c>
      <c r="E27" s="112" t="s">
        <v>288</v>
      </c>
      <c r="F27" s="39"/>
      <c r="G27" s="65"/>
      <c r="H27" s="65"/>
      <c r="I27" s="114">
        <f>IF(ISTEXT(F27),$J$1*D27,IF(ISTEXT(G27),$K$1*D27,IF(ISTEXT(H27),$L$1*D27,0)))</f>
        <v>0</v>
      </c>
    </row>
    <row r="28" spans="1:10" ht="138.65" customHeight="1" thickBot="1" x14ac:dyDescent="0.35">
      <c r="A28" s="111">
        <v>1.1200000000000001</v>
      </c>
      <c r="B28" s="112" t="s">
        <v>132</v>
      </c>
      <c r="C28" s="109" t="s">
        <v>131</v>
      </c>
      <c r="D28" s="113">
        <v>3</v>
      </c>
      <c r="E28" s="112" t="s">
        <v>256</v>
      </c>
      <c r="F28" s="39"/>
      <c r="G28" s="65"/>
      <c r="H28" s="65"/>
      <c r="I28" s="114">
        <f>IF(ISTEXT(F28),$J$1*D28,IF(ISTEXT(G28),$K$1*D28,IF(ISTEXT(H28),$L$1*D28,0)))</f>
        <v>0</v>
      </c>
    </row>
    <row r="29" spans="1:10" ht="14.5" thickBot="1" x14ac:dyDescent="0.35">
      <c r="E29" s="115" t="s">
        <v>234</v>
      </c>
      <c r="F29" s="347">
        <f>J29</f>
        <v>0</v>
      </c>
      <c r="G29" s="348"/>
      <c r="H29" s="349"/>
      <c r="I29" s="116">
        <f>SUM(I7:I28)</f>
        <v>0</v>
      </c>
      <c r="J29" s="117">
        <f>I29*J2</f>
        <v>0</v>
      </c>
    </row>
    <row r="30" spans="1:10" ht="27" customHeight="1" x14ac:dyDescent="0.3">
      <c r="A30" s="353" t="s">
        <v>279</v>
      </c>
      <c r="B30" s="379" t="s">
        <v>274</v>
      </c>
      <c r="C30" s="381" t="s">
        <v>96</v>
      </c>
      <c r="D30" s="383" t="s">
        <v>97</v>
      </c>
      <c r="E30" s="385" t="s">
        <v>98</v>
      </c>
      <c r="F30" s="350" t="s">
        <v>273</v>
      </c>
      <c r="G30" s="351"/>
      <c r="H30" s="351"/>
      <c r="I30" s="118"/>
    </row>
    <row r="31" spans="1:10" ht="14.5" thickBot="1" x14ac:dyDescent="0.35">
      <c r="A31" s="354"/>
      <c r="B31" s="380"/>
      <c r="C31" s="382"/>
      <c r="D31" s="384"/>
      <c r="E31" s="386"/>
      <c r="F31" s="352"/>
      <c r="G31" s="351"/>
      <c r="H31" s="351"/>
      <c r="I31" s="119"/>
    </row>
    <row r="32" spans="1:10" ht="14.5" thickBot="1" x14ac:dyDescent="0.35">
      <c r="A32" s="100"/>
      <c r="B32" s="101"/>
      <c r="C32" s="102"/>
      <c r="D32" s="103"/>
      <c r="E32" s="104"/>
      <c r="F32" s="105" t="s">
        <v>99</v>
      </c>
      <c r="G32" s="106" t="s">
        <v>42</v>
      </c>
      <c r="H32" s="106" t="s">
        <v>100</v>
      </c>
      <c r="I32" s="120"/>
    </row>
    <row r="33" spans="1:9" ht="26.15" customHeight="1" thickBot="1" x14ac:dyDescent="0.35">
      <c r="A33" s="358">
        <v>2.1</v>
      </c>
      <c r="B33" s="360" t="s">
        <v>133</v>
      </c>
      <c r="C33" s="108" t="s">
        <v>134</v>
      </c>
      <c r="D33" s="358">
        <v>2</v>
      </c>
      <c r="E33" s="360" t="s">
        <v>135</v>
      </c>
      <c r="F33" s="362"/>
      <c r="G33" s="346"/>
      <c r="H33" s="346"/>
      <c r="I33" s="355">
        <f>IF(ISTEXT(F33),$J$1*D33,IF(ISTEXT(G33),$K$1*D33,IF(ISTEXT(H33),$L$1*D33,0)))</f>
        <v>0</v>
      </c>
    </row>
    <row r="34" spans="1:9" ht="14.5" thickBot="1" x14ac:dyDescent="0.35">
      <c r="A34" s="359"/>
      <c r="B34" s="361"/>
      <c r="C34" s="109" t="s">
        <v>122</v>
      </c>
      <c r="D34" s="359"/>
      <c r="E34" s="361"/>
      <c r="F34" s="363"/>
      <c r="G34" s="346"/>
      <c r="H34" s="346"/>
      <c r="I34" s="355"/>
    </row>
    <row r="35" spans="1:9" ht="40.4" customHeight="1" thickBot="1" x14ac:dyDescent="0.35">
      <c r="A35" s="358">
        <v>2.2000000000000002</v>
      </c>
      <c r="B35" s="360" t="s">
        <v>136</v>
      </c>
      <c r="C35" s="108" t="s">
        <v>137</v>
      </c>
      <c r="D35" s="358">
        <v>3</v>
      </c>
      <c r="E35" s="360" t="s">
        <v>138</v>
      </c>
      <c r="F35" s="362"/>
      <c r="G35" s="346"/>
      <c r="H35" s="346"/>
      <c r="I35" s="355">
        <f>IF(ISTEXT(F35),$J$1*D35,IF(ISTEXT(G35),$K$1*D35,IF(ISTEXT(H35),$L$1*D35,0)))</f>
        <v>0</v>
      </c>
    </row>
    <row r="36" spans="1:9" ht="14.5" thickBot="1" x14ac:dyDescent="0.35">
      <c r="A36" s="359"/>
      <c r="B36" s="361"/>
      <c r="C36" s="109" t="s">
        <v>122</v>
      </c>
      <c r="D36" s="359"/>
      <c r="E36" s="361"/>
      <c r="F36" s="363"/>
      <c r="G36" s="346"/>
      <c r="H36" s="346"/>
      <c r="I36" s="355"/>
    </row>
    <row r="37" spans="1:9" ht="20.5" customHeight="1" thickBot="1" x14ac:dyDescent="0.35">
      <c r="A37" s="374">
        <v>2.2999999999999998</v>
      </c>
      <c r="B37" s="376" t="s">
        <v>139</v>
      </c>
      <c r="C37" s="108" t="s">
        <v>140</v>
      </c>
      <c r="D37" s="358">
        <v>3</v>
      </c>
      <c r="E37" s="360" t="s">
        <v>141</v>
      </c>
      <c r="F37" s="362"/>
      <c r="G37" s="346"/>
      <c r="H37" s="346"/>
      <c r="I37" s="355">
        <f>IF(ISTEXT(F37),$J$1*D37,IF(ISTEXT(G37),$K$1*D37,IF(ISTEXT(H37),$L$1*D37,0)))</f>
        <v>0</v>
      </c>
    </row>
    <row r="38" spans="1:9" ht="14.5" thickBot="1" x14ac:dyDescent="0.35">
      <c r="A38" s="375"/>
      <c r="B38" s="377"/>
      <c r="C38" s="109" t="s">
        <v>122</v>
      </c>
      <c r="D38" s="359"/>
      <c r="E38" s="361"/>
      <c r="F38" s="363"/>
      <c r="G38" s="346"/>
      <c r="H38" s="346"/>
      <c r="I38" s="355"/>
    </row>
    <row r="39" spans="1:9" ht="47.5" customHeight="1" thickBot="1" x14ac:dyDescent="0.35">
      <c r="A39" s="358">
        <v>2.4</v>
      </c>
      <c r="B39" s="360" t="s">
        <v>142</v>
      </c>
      <c r="C39" s="108" t="s">
        <v>143</v>
      </c>
      <c r="D39" s="358">
        <v>3</v>
      </c>
      <c r="E39" s="360" t="s">
        <v>144</v>
      </c>
      <c r="F39" s="362"/>
      <c r="G39" s="346"/>
      <c r="H39" s="346"/>
      <c r="I39" s="355">
        <f>IF(ISTEXT(F39),$J$1*D39,IF(ISTEXT(G39),$K$1*D39,IF(ISTEXT(H39),$L$1*D39,0)))</f>
        <v>0</v>
      </c>
    </row>
    <row r="40" spans="1:9" ht="14.5" thickBot="1" x14ac:dyDescent="0.35">
      <c r="A40" s="359"/>
      <c r="B40" s="361"/>
      <c r="C40" s="109" t="s">
        <v>122</v>
      </c>
      <c r="D40" s="359"/>
      <c r="E40" s="361"/>
      <c r="F40" s="363"/>
      <c r="G40" s="346"/>
      <c r="H40" s="346"/>
      <c r="I40" s="355"/>
    </row>
    <row r="41" spans="1:9" ht="59.15" customHeight="1" thickBot="1" x14ac:dyDescent="0.35">
      <c r="A41" s="358" t="s">
        <v>145</v>
      </c>
      <c r="B41" s="360" t="s">
        <v>146</v>
      </c>
      <c r="C41" s="108" t="s">
        <v>147</v>
      </c>
      <c r="D41" s="358">
        <v>3</v>
      </c>
      <c r="E41" s="360" t="s">
        <v>148</v>
      </c>
      <c r="F41" s="362"/>
      <c r="G41" s="346"/>
      <c r="H41" s="346"/>
      <c r="I41" s="355">
        <f>IF(ISTEXT(F41),$J$1*D41,IF(ISTEXT(G41),$K$1*D41,IF(ISTEXT(H41),$L$1*D41,0)))</f>
        <v>0</v>
      </c>
    </row>
    <row r="42" spans="1:9" ht="14.5" thickBot="1" x14ac:dyDescent="0.35">
      <c r="A42" s="359"/>
      <c r="B42" s="361"/>
      <c r="C42" s="109" t="s">
        <v>122</v>
      </c>
      <c r="D42" s="359"/>
      <c r="E42" s="361"/>
      <c r="F42" s="363"/>
      <c r="G42" s="346"/>
      <c r="H42" s="346"/>
      <c r="I42" s="355"/>
    </row>
    <row r="43" spans="1:9" ht="27.65" customHeight="1" thickBot="1" x14ac:dyDescent="0.35">
      <c r="A43" s="358">
        <v>2.6</v>
      </c>
      <c r="B43" s="360" t="s">
        <v>149</v>
      </c>
      <c r="C43" s="108" t="s">
        <v>150</v>
      </c>
      <c r="D43" s="358">
        <v>3</v>
      </c>
      <c r="E43" s="360" t="s">
        <v>151</v>
      </c>
      <c r="F43" s="362"/>
      <c r="G43" s="346"/>
      <c r="H43" s="346"/>
      <c r="I43" s="355">
        <f>IF(ISTEXT(F43),$J$1*D43,IF(ISTEXT(G43),$K$1*D43,IF(ISTEXT(H43),$L$1*D43,0)))</f>
        <v>0</v>
      </c>
    </row>
    <row r="44" spans="1:9" ht="14.5" thickBot="1" x14ac:dyDescent="0.35">
      <c r="A44" s="359"/>
      <c r="B44" s="361"/>
      <c r="C44" s="109" t="s">
        <v>111</v>
      </c>
      <c r="D44" s="359"/>
      <c r="E44" s="361"/>
      <c r="F44" s="363"/>
      <c r="G44" s="346"/>
      <c r="H44" s="346"/>
      <c r="I44" s="355"/>
    </row>
    <row r="45" spans="1:9" ht="26.15" customHeight="1" thickBot="1" x14ac:dyDescent="0.35">
      <c r="A45" s="358">
        <v>2.7</v>
      </c>
      <c r="B45" s="360" t="s">
        <v>152</v>
      </c>
      <c r="C45" s="108" t="s">
        <v>153</v>
      </c>
      <c r="D45" s="358">
        <v>3</v>
      </c>
      <c r="E45" s="360" t="s">
        <v>154</v>
      </c>
      <c r="F45" s="362"/>
      <c r="G45" s="346"/>
      <c r="H45" s="346"/>
      <c r="I45" s="355">
        <f>IF(ISTEXT(F45),$J$1*D45,IF(ISTEXT(G45),$K$1*D45,IF(ISTEXT(H45),$L$1*D45,0)))</f>
        <v>0</v>
      </c>
    </row>
    <row r="46" spans="1:9" ht="14.5" thickBot="1" x14ac:dyDescent="0.35">
      <c r="A46" s="359"/>
      <c r="B46" s="361"/>
      <c r="C46" s="109" t="s">
        <v>122</v>
      </c>
      <c r="D46" s="359"/>
      <c r="E46" s="361"/>
      <c r="F46" s="363"/>
      <c r="G46" s="346"/>
      <c r="H46" s="346"/>
      <c r="I46" s="355"/>
    </row>
    <row r="47" spans="1:9" ht="47.5" customHeight="1" thickBot="1" x14ac:dyDescent="0.35">
      <c r="A47" s="358">
        <v>2.8</v>
      </c>
      <c r="B47" s="360" t="s">
        <v>155</v>
      </c>
      <c r="C47" s="108" t="s">
        <v>156</v>
      </c>
      <c r="D47" s="358">
        <v>3</v>
      </c>
      <c r="E47" s="360" t="s">
        <v>157</v>
      </c>
      <c r="F47" s="362"/>
      <c r="G47" s="346"/>
      <c r="H47" s="346"/>
      <c r="I47" s="355">
        <f>IF(ISTEXT(F47),$J$1*D47,IF(ISTEXT(G47),$K$1*D47,IF(ISTEXT(H47),$L$1*D47,0)))</f>
        <v>0</v>
      </c>
    </row>
    <row r="48" spans="1:9" ht="14.5" thickBot="1" x14ac:dyDescent="0.35">
      <c r="A48" s="359"/>
      <c r="B48" s="361"/>
      <c r="C48" s="109" t="s">
        <v>158</v>
      </c>
      <c r="D48" s="359"/>
      <c r="E48" s="361"/>
      <c r="F48" s="363"/>
      <c r="G48" s="346"/>
      <c r="H48" s="346"/>
      <c r="I48" s="355"/>
    </row>
    <row r="49" spans="1:9" ht="19.399999999999999" customHeight="1" thickBot="1" x14ac:dyDescent="0.35">
      <c r="A49" s="358">
        <v>2.9</v>
      </c>
      <c r="B49" s="360" t="s">
        <v>159</v>
      </c>
      <c r="C49" s="108" t="s">
        <v>160</v>
      </c>
      <c r="D49" s="358">
        <v>2</v>
      </c>
      <c r="E49" s="360" t="s">
        <v>161</v>
      </c>
      <c r="F49" s="362"/>
      <c r="G49" s="346"/>
      <c r="H49" s="346"/>
      <c r="I49" s="355">
        <f>IF(ISTEXT(F49),$J$1*D49,IF(ISTEXT(G49),$K$1*D49,IF(ISTEXT(H49),$L$1*D49,0)))</f>
        <v>0</v>
      </c>
    </row>
    <row r="50" spans="1:9" ht="14.5" thickBot="1" x14ac:dyDescent="0.35">
      <c r="A50" s="359"/>
      <c r="B50" s="361"/>
      <c r="C50" s="109" t="s">
        <v>111</v>
      </c>
      <c r="D50" s="359"/>
      <c r="E50" s="361"/>
      <c r="F50" s="363"/>
      <c r="G50" s="346"/>
      <c r="H50" s="346"/>
      <c r="I50" s="355"/>
    </row>
    <row r="51" spans="1:9" ht="14.5" customHeight="1" thickBot="1" x14ac:dyDescent="0.35">
      <c r="A51" s="378" t="s">
        <v>162</v>
      </c>
      <c r="B51" s="360" t="s">
        <v>163</v>
      </c>
      <c r="C51" s="108" t="s">
        <v>164</v>
      </c>
      <c r="D51" s="358">
        <v>3</v>
      </c>
      <c r="E51" s="360" t="s">
        <v>165</v>
      </c>
      <c r="F51" s="362"/>
      <c r="G51" s="346"/>
      <c r="H51" s="346"/>
      <c r="I51" s="355">
        <f>IF(ISTEXT(F51),$J$1*D51,IF(ISTEXT(G51),$K$1*D51,IF(ISTEXT(H51),$L$1*D51,0)))</f>
        <v>0</v>
      </c>
    </row>
    <row r="52" spans="1:9" ht="14.5" thickBot="1" x14ac:dyDescent="0.35">
      <c r="A52" s="359"/>
      <c r="B52" s="361"/>
      <c r="C52" s="109" t="s">
        <v>108</v>
      </c>
      <c r="D52" s="359"/>
      <c r="E52" s="361"/>
      <c r="F52" s="363"/>
      <c r="G52" s="346"/>
      <c r="H52" s="346"/>
      <c r="I52" s="355"/>
    </row>
    <row r="53" spans="1:9" ht="21" customHeight="1" thickBot="1" x14ac:dyDescent="0.35">
      <c r="A53" s="358">
        <v>2.11</v>
      </c>
      <c r="B53" s="360" t="s">
        <v>166</v>
      </c>
      <c r="C53" s="108" t="s">
        <v>167</v>
      </c>
      <c r="D53" s="358">
        <v>2</v>
      </c>
      <c r="E53" s="360" t="s">
        <v>168</v>
      </c>
      <c r="F53" s="362"/>
      <c r="G53" s="346"/>
      <c r="H53" s="346"/>
      <c r="I53" s="355">
        <f>IF(ISTEXT(F53),$J$1*D53,IF(ISTEXT(G53),$K$1*D53,IF(ISTEXT(H53),$L$1*D53,0)))</f>
        <v>0</v>
      </c>
    </row>
    <row r="54" spans="1:9" ht="14.5" thickBot="1" x14ac:dyDescent="0.35">
      <c r="A54" s="359"/>
      <c r="B54" s="361"/>
      <c r="C54" s="109" t="s">
        <v>103</v>
      </c>
      <c r="D54" s="359"/>
      <c r="E54" s="361"/>
      <c r="F54" s="363"/>
      <c r="G54" s="346"/>
      <c r="H54" s="346"/>
      <c r="I54" s="355"/>
    </row>
    <row r="55" spans="1:9" ht="58.4" customHeight="1" thickBot="1" x14ac:dyDescent="0.35">
      <c r="A55" s="358">
        <v>2.12</v>
      </c>
      <c r="B55" s="360" t="s">
        <v>169</v>
      </c>
      <c r="C55" s="108" t="s">
        <v>170</v>
      </c>
      <c r="D55" s="358">
        <v>3</v>
      </c>
      <c r="E55" s="360" t="s">
        <v>171</v>
      </c>
      <c r="F55" s="362"/>
      <c r="G55" s="346"/>
      <c r="H55" s="346"/>
      <c r="I55" s="355">
        <f>IF(ISTEXT(F55),$J$1*D55,IF(ISTEXT(G55),$K$1*D55,IF(ISTEXT(H55),$L$1*D55,0)))</f>
        <v>0</v>
      </c>
    </row>
    <row r="56" spans="1:9" ht="45.65" customHeight="1" thickBot="1" x14ac:dyDescent="0.35">
      <c r="A56" s="359"/>
      <c r="B56" s="361"/>
      <c r="C56" s="109" t="s">
        <v>172</v>
      </c>
      <c r="D56" s="359"/>
      <c r="E56" s="361"/>
      <c r="F56" s="363"/>
      <c r="G56" s="346"/>
      <c r="H56" s="346"/>
      <c r="I56" s="355"/>
    </row>
    <row r="57" spans="1:9" ht="54.65" customHeight="1" thickBot="1" x14ac:dyDescent="0.35">
      <c r="A57" s="358">
        <v>2.13</v>
      </c>
      <c r="B57" s="360" t="s">
        <v>173</v>
      </c>
      <c r="C57" s="108" t="s">
        <v>174</v>
      </c>
      <c r="D57" s="358">
        <v>3</v>
      </c>
      <c r="E57" s="360" t="s">
        <v>175</v>
      </c>
      <c r="F57" s="362"/>
      <c r="G57" s="346"/>
      <c r="H57" s="346"/>
      <c r="I57" s="355">
        <f>IF(ISTEXT(F57),$J$1*D57,IF(ISTEXT(G57),$K$1*D57,IF(ISTEXT(H57),$L$1*D57,0)))</f>
        <v>0</v>
      </c>
    </row>
    <row r="58" spans="1:9" ht="50.15" customHeight="1" thickBot="1" x14ac:dyDescent="0.35">
      <c r="A58" s="359"/>
      <c r="B58" s="361"/>
      <c r="C58" s="109" t="s">
        <v>158</v>
      </c>
      <c r="D58" s="359"/>
      <c r="E58" s="361"/>
      <c r="F58" s="363"/>
      <c r="G58" s="346"/>
      <c r="H58" s="346"/>
      <c r="I58" s="355"/>
    </row>
    <row r="59" spans="1:9" ht="56.15" customHeight="1" thickBot="1" x14ac:dyDescent="0.35">
      <c r="A59" s="358">
        <v>2.14</v>
      </c>
      <c r="B59" s="360" t="s">
        <v>176</v>
      </c>
      <c r="C59" s="108" t="s">
        <v>177</v>
      </c>
      <c r="D59" s="358">
        <v>3</v>
      </c>
      <c r="E59" s="360" t="s">
        <v>178</v>
      </c>
      <c r="F59" s="362"/>
      <c r="G59" s="346"/>
      <c r="H59" s="346"/>
      <c r="I59" s="355">
        <f>IF(ISTEXT(F59),$J$1*D59,IF(ISTEXT(G59),$K$1*D59,IF(ISTEXT(H59),$L$1*D59,0)))</f>
        <v>0</v>
      </c>
    </row>
    <row r="60" spans="1:9" ht="67.400000000000006" customHeight="1" thickBot="1" x14ac:dyDescent="0.35">
      <c r="A60" s="359"/>
      <c r="B60" s="361"/>
      <c r="C60" s="109" t="s">
        <v>158</v>
      </c>
      <c r="D60" s="359"/>
      <c r="E60" s="361"/>
      <c r="F60" s="363"/>
      <c r="G60" s="346"/>
      <c r="H60" s="346"/>
      <c r="I60" s="355"/>
    </row>
    <row r="61" spans="1:9" ht="23.5" customHeight="1" thickBot="1" x14ac:dyDescent="0.35">
      <c r="A61" s="358">
        <v>2.15</v>
      </c>
      <c r="B61" s="360" t="s">
        <v>179</v>
      </c>
      <c r="C61" s="108" t="s">
        <v>180</v>
      </c>
      <c r="D61" s="358">
        <v>2</v>
      </c>
      <c r="E61" s="360" t="s">
        <v>181</v>
      </c>
      <c r="F61" s="362"/>
      <c r="G61" s="346"/>
      <c r="H61" s="346"/>
      <c r="I61" s="355">
        <f>IF(ISTEXT(F61),$J$1*D61,IF(ISTEXT(G61),$K$1*D61,IF(ISTEXT(H61),$L$1*D61,0)))</f>
        <v>0</v>
      </c>
    </row>
    <row r="62" spans="1:9" ht="14.5" thickBot="1" x14ac:dyDescent="0.35">
      <c r="A62" s="359"/>
      <c r="B62" s="361"/>
      <c r="C62" s="109" t="s">
        <v>182</v>
      </c>
      <c r="D62" s="359"/>
      <c r="E62" s="361"/>
      <c r="F62" s="363"/>
      <c r="G62" s="346"/>
      <c r="H62" s="346"/>
      <c r="I62" s="355"/>
    </row>
    <row r="63" spans="1:9" ht="41.5" customHeight="1" thickBot="1" x14ac:dyDescent="0.35">
      <c r="A63" s="358">
        <v>2.16</v>
      </c>
      <c r="B63" s="360" t="s">
        <v>183</v>
      </c>
      <c r="C63" s="108" t="s">
        <v>184</v>
      </c>
      <c r="D63" s="358">
        <v>2</v>
      </c>
      <c r="E63" s="360" t="s">
        <v>185</v>
      </c>
      <c r="F63" s="362"/>
      <c r="G63" s="346"/>
      <c r="H63" s="346"/>
      <c r="I63" s="355">
        <f>IF(ISTEXT(F63),$J$1*D63,IF(ISTEXT(G63),$K$1*D63,IF(ISTEXT(H63),$L$1*D63,0)))</f>
        <v>0</v>
      </c>
    </row>
    <row r="64" spans="1:9" ht="14.5" thickBot="1" x14ac:dyDescent="0.35">
      <c r="A64" s="359"/>
      <c r="B64" s="361"/>
      <c r="C64" s="109" t="s">
        <v>108</v>
      </c>
      <c r="D64" s="359"/>
      <c r="E64" s="361"/>
      <c r="F64" s="363"/>
      <c r="G64" s="346"/>
      <c r="H64" s="346"/>
      <c r="I64" s="355"/>
    </row>
    <row r="65" spans="1:10" ht="37.15" customHeight="1" thickBot="1" x14ac:dyDescent="0.35">
      <c r="A65" s="358">
        <v>2.17</v>
      </c>
      <c r="B65" s="360" t="s">
        <v>186</v>
      </c>
      <c r="C65" s="108" t="s">
        <v>187</v>
      </c>
      <c r="D65" s="358">
        <v>2</v>
      </c>
      <c r="E65" s="360" t="s">
        <v>188</v>
      </c>
      <c r="F65" s="362"/>
      <c r="G65" s="346"/>
      <c r="H65" s="346"/>
      <c r="I65" s="355">
        <f>IF(ISTEXT(F65),$J$1*D65,IF(ISTEXT(G65),$K$1*D65,IF(ISTEXT(H65),$L$1*D65,0)))</f>
        <v>0</v>
      </c>
    </row>
    <row r="66" spans="1:10" ht="14.5" thickBot="1" x14ac:dyDescent="0.35">
      <c r="A66" s="359"/>
      <c r="B66" s="361"/>
      <c r="C66" s="109" t="s">
        <v>172</v>
      </c>
      <c r="D66" s="359"/>
      <c r="E66" s="361"/>
      <c r="F66" s="363"/>
      <c r="G66" s="346"/>
      <c r="H66" s="346"/>
      <c r="I66" s="355"/>
    </row>
    <row r="67" spans="1:10" ht="37.15" customHeight="1" thickBot="1" x14ac:dyDescent="0.35">
      <c r="A67" s="358">
        <v>2.1800000000000002</v>
      </c>
      <c r="B67" s="360" t="s">
        <v>189</v>
      </c>
      <c r="C67" s="108" t="s">
        <v>190</v>
      </c>
      <c r="D67" s="358">
        <v>3</v>
      </c>
      <c r="E67" s="360" t="s">
        <v>191</v>
      </c>
      <c r="F67" s="362"/>
      <c r="G67" s="346"/>
      <c r="H67" s="346"/>
      <c r="I67" s="355">
        <f>IF(ISTEXT(F67),$J$1*D67,IF(ISTEXT(G67),$K$1*D67,IF(ISTEXT(H67),$L$1*D67,0)))</f>
        <v>0</v>
      </c>
    </row>
    <row r="68" spans="1:10" ht="14.5" thickBot="1" x14ac:dyDescent="0.35">
      <c r="A68" s="359"/>
      <c r="B68" s="361"/>
      <c r="C68" s="109" t="s">
        <v>192</v>
      </c>
      <c r="D68" s="359"/>
      <c r="E68" s="361"/>
      <c r="F68" s="363"/>
      <c r="G68" s="346"/>
      <c r="H68" s="346"/>
      <c r="I68" s="355"/>
    </row>
    <row r="69" spans="1:10" ht="28.15" customHeight="1" thickBot="1" x14ac:dyDescent="0.35">
      <c r="A69" s="374">
        <v>2.19</v>
      </c>
      <c r="B69" s="376" t="s">
        <v>193</v>
      </c>
      <c r="C69" s="108" t="s">
        <v>253</v>
      </c>
      <c r="D69" s="358">
        <v>3</v>
      </c>
      <c r="E69" s="376" t="s">
        <v>194</v>
      </c>
      <c r="F69" s="362"/>
      <c r="G69" s="346"/>
      <c r="H69" s="346"/>
      <c r="I69" s="355">
        <f>IF(ISTEXT(F69),$J$1*D69,IF(ISTEXT(G69),$K$1*D69,IF(ISTEXT(H69),$L$1*D69,0)))</f>
        <v>0</v>
      </c>
    </row>
    <row r="70" spans="1:10" ht="14.5" thickBot="1" x14ac:dyDescent="0.35">
      <c r="A70" s="375"/>
      <c r="B70" s="377"/>
      <c r="C70" s="109" t="s">
        <v>108</v>
      </c>
      <c r="D70" s="359"/>
      <c r="E70" s="377"/>
      <c r="F70" s="363"/>
      <c r="G70" s="346"/>
      <c r="H70" s="346"/>
      <c r="I70" s="355"/>
    </row>
    <row r="71" spans="1:10" ht="14.5" thickBot="1" x14ac:dyDescent="0.35">
      <c r="E71" s="115" t="s">
        <v>235</v>
      </c>
      <c r="F71" s="347">
        <f>J71</f>
        <v>0</v>
      </c>
      <c r="G71" s="348"/>
      <c r="H71" s="349"/>
      <c r="I71" s="116">
        <f>SUM(I33:I70)</f>
        <v>0</v>
      </c>
      <c r="J71" s="117">
        <f>I71*K2</f>
        <v>0</v>
      </c>
    </row>
    <row r="72" spans="1:10" ht="41.15" customHeight="1" x14ac:dyDescent="0.3">
      <c r="A72" s="364" t="s">
        <v>280</v>
      </c>
      <c r="B72" s="366" t="s">
        <v>195</v>
      </c>
      <c r="C72" s="368" t="s">
        <v>96</v>
      </c>
      <c r="D72" s="370" t="s">
        <v>97</v>
      </c>
      <c r="E72" s="372" t="s">
        <v>98</v>
      </c>
      <c r="F72" s="350" t="s">
        <v>273</v>
      </c>
      <c r="G72" s="351"/>
      <c r="H72" s="351"/>
      <c r="I72" s="118"/>
    </row>
    <row r="73" spans="1:10" ht="14.5" thickBot="1" x14ac:dyDescent="0.35">
      <c r="A73" s="365"/>
      <c r="B73" s="367"/>
      <c r="C73" s="369"/>
      <c r="D73" s="371"/>
      <c r="E73" s="373"/>
      <c r="F73" s="352"/>
      <c r="G73" s="351"/>
      <c r="H73" s="351"/>
      <c r="I73" s="119"/>
    </row>
    <row r="74" spans="1:10" ht="14.5" thickBot="1" x14ac:dyDescent="0.35">
      <c r="A74" s="100"/>
      <c r="B74" s="101"/>
      <c r="C74" s="102"/>
      <c r="D74" s="103"/>
      <c r="E74" s="104"/>
      <c r="F74" s="105" t="s">
        <v>99</v>
      </c>
      <c r="G74" s="106" t="s">
        <v>42</v>
      </c>
      <c r="H74" s="106" t="s">
        <v>100</v>
      </c>
      <c r="I74" s="120"/>
    </row>
    <row r="75" spans="1:10" ht="37.15" customHeight="1" thickBot="1" x14ac:dyDescent="0.35">
      <c r="A75" s="358">
        <v>3.1</v>
      </c>
      <c r="B75" s="360" t="s">
        <v>196</v>
      </c>
      <c r="C75" s="108" t="s">
        <v>190</v>
      </c>
      <c r="D75" s="358">
        <v>2</v>
      </c>
      <c r="E75" s="360" t="s">
        <v>191</v>
      </c>
      <c r="F75" s="362"/>
      <c r="G75" s="346"/>
      <c r="H75" s="346"/>
      <c r="I75" s="355">
        <f>IF(ISTEXT(F75),$J$1*D75,IF(ISTEXT(G75),$K$1*D75,IF(ISTEXT(H75),$L$1*D75,0)))</f>
        <v>0</v>
      </c>
    </row>
    <row r="76" spans="1:10" ht="14.5" thickBot="1" x14ac:dyDescent="0.35">
      <c r="A76" s="359"/>
      <c r="B76" s="361"/>
      <c r="C76" s="109" t="s">
        <v>192</v>
      </c>
      <c r="D76" s="359"/>
      <c r="E76" s="361"/>
      <c r="F76" s="363"/>
      <c r="G76" s="346"/>
      <c r="H76" s="346"/>
      <c r="I76" s="355"/>
    </row>
    <row r="77" spans="1:10" ht="33" customHeight="1" thickBot="1" x14ac:dyDescent="0.35">
      <c r="A77" s="358">
        <v>3.2</v>
      </c>
      <c r="B77" s="360" t="s">
        <v>197</v>
      </c>
      <c r="C77" s="108" t="s">
        <v>311</v>
      </c>
      <c r="D77" s="358">
        <v>3</v>
      </c>
      <c r="E77" s="360" t="s">
        <v>198</v>
      </c>
      <c r="F77" s="362"/>
      <c r="G77" s="346"/>
      <c r="H77" s="346"/>
      <c r="I77" s="355">
        <f>IF(ISTEXT(F77),$J$1*D77,IF(ISTEXT(G77),$K$1*D77,IF(ISTEXT(H77),$L$1*D77,0)))</f>
        <v>0</v>
      </c>
    </row>
    <row r="78" spans="1:10" ht="14.5" thickBot="1" x14ac:dyDescent="0.35">
      <c r="A78" s="359"/>
      <c r="B78" s="361"/>
      <c r="C78" s="109" t="s">
        <v>199</v>
      </c>
      <c r="D78" s="359"/>
      <c r="E78" s="361"/>
      <c r="F78" s="363"/>
      <c r="G78" s="346"/>
      <c r="H78" s="346"/>
      <c r="I78" s="355"/>
    </row>
    <row r="79" spans="1:10" ht="24.65" customHeight="1" thickBot="1" x14ac:dyDescent="0.35">
      <c r="A79" s="358">
        <v>3.3</v>
      </c>
      <c r="B79" s="360" t="s">
        <v>200</v>
      </c>
      <c r="C79" s="108" t="s">
        <v>201</v>
      </c>
      <c r="D79" s="358">
        <v>3</v>
      </c>
      <c r="E79" s="360" t="s">
        <v>202</v>
      </c>
      <c r="F79" s="362"/>
      <c r="G79" s="346"/>
      <c r="H79" s="346"/>
      <c r="I79" s="355">
        <f>IF(ISTEXT(F79),$J$1*D79,IF(ISTEXT(G79),$K$1*D79,IF(ISTEXT(H79),$L$1*D79,0)))</f>
        <v>0</v>
      </c>
    </row>
    <row r="80" spans="1:10" ht="14.5" thickBot="1" x14ac:dyDescent="0.35">
      <c r="A80" s="359"/>
      <c r="B80" s="361"/>
      <c r="C80" s="109" t="s">
        <v>199</v>
      </c>
      <c r="D80" s="359"/>
      <c r="E80" s="361"/>
      <c r="F80" s="363"/>
      <c r="G80" s="346"/>
      <c r="H80" s="346"/>
      <c r="I80" s="355"/>
    </row>
    <row r="81" spans="1:10" ht="28.4" customHeight="1" thickBot="1" x14ac:dyDescent="0.35">
      <c r="A81" s="358">
        <v>3.4</v>
      </c>
      <c r="B81" s="360" t="s">
        <v>203</v>
      </c>
      <c r="C81" s="108" t="s">
        <v>204</v>
      </c>
      <c r="D81" s="358">
        <v>2</v>
      </c>
      <c r="E81" s="360" t="s">
        <v>205</v>
      </c>
      <c r="F81" s="362"/>
      <c r="G81" s="346"/>
      <c r="H81" s="346"/>
      <c r="I81" s="355">
        <f>IF(ISTEXT(F81),$J$1*D81,IF(ISTEXT(G81),$K$1*D81,IF(ISTEXT(H81),$L$1*D81,0)))</f>
        <v>0</v>
      </c>
    </row>
    <row r="82" spans="1:10" ht="14.5" thickBot="1" x14ac:dyDescent="0.35">
      <c r="A82" s="359"/>
      <c r="B82" s="361"/>
      <c r="C82" s="109" t="s">
        <v>199</v>
      </c>
      <c r="D82" s="359"/>
      <c r="E82" s="361"/>
      <c r="F82" s="363"/>
      <c r="G82" s="346"/>
      <c r="H82" s="346"/>
      <c r="I82" s="355"/>
    </row>
    <row r="83" spans="1:10" ht="52.9" customHeight="1" thickBot="1" x14ac:dyDescent="0.35">
      <c r="A83" s="358">
        <v>3.5</v>
      </c>
      <c r="B83" s="360" t="s">
        <v>206</v>
      </c>
      <c r="C83" s="108" t="s">
        <v>207</v>
      </c>
      <c r="D83" s="358">
        <v>3</v>
      </c>
      <c r="E83" s="360" t="s">
        <v>208</v>
      </c>
      <c r="F83" s="362"/>
      <c r="G83" s="346"/>
      <c r="H83" s="346"/>
      <c r="I83" s="355">
        <f>IF(ISTEXT(F83),$J$1*D83,IF(ISTEXT(G83),$K$1*D83,IF(ISTEXT(H83),$L$1*D83,0)))</f>
        <v>0</v>
      </c>
    </row>
    <row r="84" spans="1:10" ht="14.5" thickBot="1" x14ac:dyDescent="0.35">
      <c r="A84" s="359"/>
      <c r="B84" s="361"/>
      <c r="C84" s="109" t="s">
        <v>199</v>
      </c>
      <c r="D84" s="359"/>
      <c r="E84" s="361"/>
      <c r="F84" s="363"/>
      <c r="G84" s="346"/>
      <c r="H84" s="346"/>
      <c r="I84" s="355"/>
    </row>
    <row r="85" spans="1:10" ht="14.5" thickBot="1" x14ac:dyDescent="0.35">
      <c r="A85" s="121"/>
      <c r="B85" s="122"/>
      <c r="E85" s="115" t="s">
        <v>236</v>
      </c>
      <c r="F85" s="347">
        <f>J85</f>
        <v>0</v>
      </c>
      <c r="G85" s="348"/>
      <c r="H85" s="349"/>
      <c r="I85" s="116">
        <f>SUM(I75:I84)</f>
        <v>0</v>
      </c>
      <c r="J85" s="117">
        <f>I85*L2</f>
        <v>0</v>
      </c>
    </row>
    <row r="86" spans="1:10" ht="28.5" thickBot="1" x14ac:dyDescent="0.35">
      <c r="A86" s="123" t="s">
        <v>281</v>
      </c>
      <c r="B86" s="124" t="s">
        <v>209</v>
      </c>
      <c r="C86" s="356" t="s">
        <v>210</v>
      </c>
      <c r="D86" s="357"/>
      <c r="E86" s="357"/>
      <c r="F86" s="125"/>
    </row>
    <row r="87" spans="1:10" ht="23.5" customHeight="1" thickBot="1" x14ac:dyDescent="0.35">
      <c r="A87" s="126"/>
      <c r="B87" s="127" t="s">
        <v>211</v>
      </c>
      <c r="C87" s="339"/>
      <c r="D87" s="340"/>
      <c r="E87" s="340"/>
      <c r="F87" s="128"/>
    </row>
    <row r="88" spans="1:10" ht="23.5" customHeight="1" thickBot="1" x14ac:dyDescent="0.35">
      <c r="A88" s="126"/>
      <c r="B88" s="127" t="s">
        <v>212</v>
      </c>
      <c r="C88" s="339"/>
      <c r="D88" s="340"/>
      <c r="E88" s="340"/>
      <c r="F88" s="128"/>
    </row>
    <row r="89" spans="1:10" ht="23.5" customHeight="1" thickBot="1" x14ac:dyDescent="0.35">
      <c r="A89" s="126"/>
      <c r="B89" s="127" t="s">
        <v>213</v>
      </c>
      <c r="C89" s="339"/>
      <c r="D89" s="340"/>
      <c r="E89" s="340"/>
      <c r="F89" s="128"/>
    </row>
    <row r="90" spans="1:10" ht="23.5" customHeight="1" thickBot="1" x14ac:dyDescent="0.35">
      <c r="A90" s="129"/>
      <c r="B90" s="130" t="s">
        <v>297</v>
      </c>
      <c r="C90" s="339"/>
      <c r="D90" s="340"/>
      <c r="E90" s="340"/>
      <c r="F90" s="128"/>
    </row>
    <row r="91" spans="1:10" ht="14.5" thickBot="1" x14ac:dyDescent="0.35"/>
    <row r="92" spans="1:10" ht="35.5" customHeight="1" thickBot="1" x14ac:dyDescent="0.35">
      <c r="A92" s="341" t="s">
        <v>237</v>
      </c>
      <c r="B92" s="342"/>
      <c r="C92" s="343"/>
      <c r="D92" s="344"/>
      <c r="E92" s="345"/>
      <c r="F92" s="131"/>
      <c r="G92" s="132">
        <f>J85+J71+J29</f>
        <v>0</v>
      </c>
      <c r="H92" s="133" t="s">
        <v>238</v>
      </c>
      <c r="I92" s="134"/>
    </row>
    <row r="93" spans="1:10" ht="14.5" thickBot="1" x14ac:dyDescent="0.35">
      <c r="A93" s="135"/>
      <c r="G93" s="89"/>
      <c r="H93" s="133"/>
      <c r="I93" s="136"/>
    </row>
    <row r="94" spans="1:10" ht="36.65" customHeight="1" thickBot="1" x14ac:dyDescent="0.35">
      <c r="A94" s="137" t="s">
        <v>304</v>
      </c>
      <c r="B94" s="122"/>
      <c r="C94" s="138"/>
      <c r="D94" s="139"/>
      <c r="E94" s="122"/>
      <c r="F94" s="139"/>
      <c r="G94" s="156"/>
      <c r="H94" s="133" t="s">
        <v>313</v>
      </c>
      <c r="I94" s="136"/>
    </row>
  </sheetData>
  <sheetProtection algorithmName="SHA-512" hashValue="8moyHqq64YQEt7IyBkM+7ROF+5jOv1gNwXyvYeohQmSx85Z9s88mMNzpi0vOa3MoKmPTwXAuhxk+o6kMDKwDTA==" saltValue="rTXT8NdjEiY8rgqDwugRrQ==" spinCount="100000" sheet="1" formatRows="0"/>
  <mergeCells count="299">
    <mergeCell ref="F5:H5"/>
    <mergeCell ref="A7:A8"/>
    <mergeCell ref="B7:B8"/>
    <mergeCell ref="D7:D8"/>
    <mergeCell ref="E7:E8"/>
    <mergeCell ref="F7:F8"/>
    <mergeCell ref="G7:G8"/>
    <mergeCell ref="H7:H8"/>
    <mergeCell ref="I7:I8"/>
    <mergeCell ref="A9:A10"/>
    <mergeCell ref="B9:B10"/>
    <mergeCell ref="D9:D10"/>
    <mergeCell ref="E9:E10"/>
    <mergeCell ref="F9:F10"/>
    <mergeCell ref="G9:G10"/>
    <mergeCell ref="H9:H10"/>
    <mergeCell ref="I9:I10"/>
    <mergeCell ref="H11:H12"/>
    <mergeCell ref="I11:I12"/>
    <mergeCell ref="A13:A14"/>
    <mergeCell ref="B13:B14"/>
    <mergeCell ref="D13:D14"/>
    <mergeCell ref="E13:E14"/>
    <mergeCell ref="F13:F14"/>
    <mergeCell ref="G13:G14"/>
    <mergeCell ref="H13:H14"/>
    <mergeCell ref="I13:I14"/>
    <mergeCell ref="A11:A12"/>
    <mergeCell ref="B11:B12"/>
    <mergeCell ref="D11:D12"/>
    <mergeCell ref="E11:E12"/>
    <mergeCell ref="F11:F12"/>
    <mergeCell ref="G11:G12"/>
    <mergeCell ref="H15:H16"/>
    <mergeCell ref="I15:I16"/>
    <mergeCell ref="A17:A18"/>
    <mergeCell ref="B17:B18"/>
    <mergeCell ref="D17:D18"/>
    <mergeCell ref="E17:E18"/>
    <mergeCell ref="F17:F18"/>
    <mergeCell ref="G17:G18"/>
    <mergeCell ref="H17:H18"/>
    <mergeCell ref="I17:I18"/>
    <mergeCell ref="A15:A16"/>
    <mergeCell ref="B15:B16"/>
    <mergeCell ref="D15:D16"/>
    <mergeCell ref="E15:E16"/>
    <mergeCell ref="F15:F16"/>
    <mergeCell ref="G15:G16"/>
    <mergeCell ref="H19:H20"/>
    <mergeCell ref="I19:I20"/>
    <mergeCell ref="A21:A22"/>
    <mergeCell ref="B21:B22"/>
    <mergeCell ref="D21:D22"/>
    <mergeCell ref="E21:E22"/>
    <mergeCell ref="F21:F22"/>
    <mergeCell ref="G21:G22"/>
    <mergeCell ref="H21:H22"/>
    <mergeCell ref="I21:I22"/>
    <mergeCell ref="A19:A20"/>
    <mergeCell ref="B19:B20"/>
    <mergeCell ref="D19:D20"/>
    <mergeCell ref="E19:E20"/>
    <mergeCell ref="F19:F20"/>
    <mergeCell ref="G19:G20"/>
    <mergeCell ref="B30:B31"/>
    <mergeCell ref="C30:C31"/>
    <mergeCell ref="D30:D31"/>
    <mergeCell ref="E30:E31"/>
    <mergeCell ref="H23:H24"/>
    <mergeCell ref="I23:I24"/>
    <mergeCell ref="A25:A26"/>
    <mergeCell ref="B25:B26"/>
    <mergeCell ref="D25:D26"/>
    <mergeCell ref="E25:E26"/>
    <mergeCell ref="F25:F26"/>
    <mergeCell ref="G25:G26"/>
    <mergeCell ref="H25:H26"/>
    <mergeCell ref="I25:I26"/>
    <mergeCell ref="A23:A24"/>
    <mergeCell ref="B23:B24"/>
    <mergeCell ref="D23:D24"/>
    <mergeCell ref="E23:E24"/>
    <mergeCell ref="F23:F24"/>
    <mergeCell ref="G23:G24"/>
    <mergeCell ref="I33:I34"/>
    <mergeCell ref="A35:A36"/>
    <mergeCell ref="B35:B36"/>
    <mergeCell ref="D35:D36"/>
    <mergeCell ref="E35:E36"/>
    <mergeCell ref="F35:F36"/>
    <mergeCell ref="G35:G36"/>
    <mergeCell ref="H35:H36"/>
    <mergeCell ref="I35:I36"/>
    <mergeCell ref="A33:A34"/>
    <mergeCell ref="B33:B34"/>
    <mergeCell ref="D33:D34"/>
    <mergeCell ref="E33:E34"/>
    <mergeCell ref="F33:F34"/>
    <mergeCell ref="G33:G34"/>
    <mergeCell ref="H33:H34"/>
    <mergeCell ref="I37:I38"/>
    <mergeCell ref="A39:A40"/>
    <mergeCell ref="B39:B40"/>
    <mergeCell ref="D39:D40"/>
    <mergeCell ref="E39:E40"/>
    <mergeCell ref="F39:F40"/>
    <mergeCell ref="G39:G40"/>
    <mergeCell ref="H39:H40"/>
    <mergeCell ref="I39:I40"/>
    <mergeCell ref="A37:A38"/>
    <mergeCell ref="B37:B38"/>
    <mergeCell ref="D37:D38"/>
    <mergeCell ref="E37:E38"/>
    <mergeCell ref="F37:F38"/>
    <mergeCell ref="G37:G38"/>
    <mergeCell ref="I41:I42"/>
    <mergeCell ref="A43:A44"/>
    <mergeCell ref="B43:B44"/>
    <mergeCell ref="D43:D44"/>
    <mergeCell ref="E43:E44"/>
    <mergeCell ref="F43:F44"/>
    <mergeCell ref="G43:G44"/>
    <mergeCell ref="H43:H44"/>
    <mergeCell ref="I43:I44"/>
    <mergeCell ref="A41:A42"/>
    <mergeCell ref="B41:B42"/>
    <mergeCell ref="D41:D42"/>
    <mergeCell ref="E41:E42"/>
    <mergeCell ref="F41:F42"/>
    <mergeCell ref="G41:G42"/>
    <mergeCell ref="I45:I46"/>
    <mergeCell ref="A47:A48"/>
    <mergeCell ref="B47:B48"/>
    <mergeCell ref="D47:D48"/>
    <mergeCell ref="E47:E48"/>
    <mergeCell ref="F47:F48"/>
    <mergeCell ref="G47:G48"/>
    <mergeCell ref="H47:H48"/>
    <mergeCell ref="I47:I48"/>
    <mergeCell ref="A45:A46"/>
    <mergeCell ref="B45:B46"/>
    <mergeCell ref="D45:D46"/>
    <mergeCell ref="E45:E46"/>
    <mergeCell ref="F45:F46"/>
    <mergeCell ref="G45:G46"/>
    <mergeCell ref="I49:I50"/>
    <mergeCell ref="A51:A52"/>
    <mergeCell ref="B51:B52"/>
    <mergeCell ref="D51:D52"/>
    <mergeCell ref="E51:E52"/>
    <mergeCell ref="F51:F52"/>
    <mergeCell ref="G51:G52"/>
    <mergeCell ref="H51:H52"/>
    <mergeCell ref="I51:I52"/>
    <mergeCell ref="A49:A50"/>
    <mergeCell ref="B49:B50"/>
    <mergeCell ref="D49:D50"/>
    <mergeCell ref="E49:E50"/>
    <mergeCell ref="F49:F50"/>
    <mergeCell ref="G49:G50"/>
    <mergeCell ref="I53:I54"/>
    <mergeCell ref="A55:A56"/>
    <mergeCell ref="B55:B56"/>
    <mergeCell ref="D55:D56"/>
    <mergeCell ref="E55:E56"/>
    <mergeCell ref="F55:F56"/>
    <mergeCell ref="G55:G56"/>
    <mergeCell ref="H55:H56"/>
    <mergeCell ref="I55:I56"/>
    <mergeCell ref="A53:A54"/>
    <mergeCell ref="B53:B54"/>
    <mergeCell ref="D53:D54"/>
    <mergeCell ref="E53:E54"/>
    <mergeCell ref="F53:F54"/>
    <mergeCell ref="G53:G54"/>
    <mergeCell ref="I57:I58"/>
    <mergeCell ref="A59:A60"/>
    <mergeCell ref="B59:B60"/>
    <mergeCell ref="D59:D60"/>
    <mergeCell ref="E59:E60"/>
    <mergeCell ref="F59:F60"/>
    <mergeCell ref="G59:G60"/>
    <mergeCell ref="H59:H60"/>
    <mergeCell ref="I59:I60"/>
    <mergeCell ref="A57:A58"/>
    <mergeCell ref="B57:B58"/>
    <mergeCell ref="D57:D58"/>
    <mergeCell ref="E57:E58"/>
    <mergeCell ref="F57:F58"/>
    <mergeCell ref="G57:G58"/>
    <mergeCell ref="I61:I62"/>
    <mergeCell ref="A63:A64"/>
    <mergeCell ref="B63:B64"/>
    <mergeCell ref="D63:D64"/>
    <mergeCell ref="E63:E64"/>
    <mergeCell ref="F63:F64"/>
    <mergeCell ref="G63:G64"/>
    <mergeCell ref="H63:H64"/>
    <mergeCell ref="I63:I64"/>
    <mergeCell ref="A61:A62"/>
    <mergeCell ref="B61:B62"/>
    <mergeCell ref="D61:D62"/>
    <mergeCell ref="E61:E62"/>
    <mergeCell ref="F61:F62"/>
    <mergeCell ref="G61:G62"/>
    <mergeCell ref="I65:I66"/>
    <mergeCell ref="A67:A68"/>
    <mergeCell ref="B67:B68"/>
    <mergeCell ref="D67:D68"/>
    <mergeCell ref="E67:E68"/>
    <mergeCell ref="F67:F68"/>
    <mergeCell ref="G67:G68"/>
    <mergeCell ref="H67:H68"/>
    <mergeCell ref="I67:I68"/>
    <mergeCell ref="A65:A66"/>
    <mergeCell ref="B65:B66"/>
    <mergeCell ref="D65:D66"/>
    <mergeCell ref="E65:E66"/>
    <mergeCell ref="F65:F66"/>
    <mergeCell ref="G65:G66"/>
    <mergeCell ref="I69:I70"/>
    <mergeCell ref="A72:A73"/>
    <mergeCell ref="B72:B73"/>
    <mergeCell ref="C72:C73"/>
    <mergeCell ref="D72:D73"/>
    <mergeCell ref="E72:E73"/>
    <mergeCell ref="F72:H73"/>
    <mergeCell ref="A69:A70"/>
    <mergeCell ref="B69:B70"/>
    <mergeCell ref="D69:D70"/>
    <mergeCell ref="E69:E70"/>
    <mergeCell ref="F69:F70"/>
    <mergeCell ref="G69:G70"/>
    <mergeCell ref="F71:H71"/>
    <mergeCell ref="I75:I76"/>
    <mergeCell ref="A77:A78"/>
    <mergeCell ref="B77:B78"/>
    <mergeCell ref="D77:D78"/>
    <mergeCell ref="E77:E78"/>
    <mergeCell ref="F77:F78"/>
    <mergeCell ref="G77:G78"/>
    <mergeCell ref="H77:H78"/>
    <mergeCell ref="I77:I78"/>
    <mergeCell ref="A75:A76"/>
    <mergeCell ref="B75:B76"/>
    <mergeCell ref="D75:D76"/>
    <mergeCell ref="E75:E76"/>
    <mergeCell ref="F75:F76"/>
    <mergeCell ref="G75:G76"/>
    <mergeCell ref="I79:I80"/>
    <mergeCell ref="A81:A82"/>
    <mergeCell ref="B81:B82"/>
    <mergeCell ref="D81:D82"/>
    <mergeCell ref="E81:E82"/>
    <mergeCell ref="F81:F82"/>
    <mergeCell ref="G81:G82"/>
    <mergeCell ref="H81:H82"/>
    <mergeCell ref="I81:I82"/>
    <mergeCell ref="A79:A80"/>
    <mergeCell ref="B79:B80"/>
    <mergeCell ref="D79:D80"/>
    <mergeCell ref="E79:E80"/>
    <mergeCell ref="F79:F80"/>
    <mergeCell ref="G79:G80"/>
    <mergeCell ref="I83:I84"/>
    <mergeCell ref="C86:E86"/>
    <mergeCell ref="C87:E87"/>
    <mergeCell ref="A83:A84"/>
    <mergeCell ref="B83:B84"/>
    <mergeCell ref="D83:D84"/>
    <mergeCell ref="E83:E84"/>
    <mergeCell ref="F83:F84"/>
    <mergeCell ref="G83:G84"/>
    <mergeCell ref="F85:H85"/>
    <mergeCell ref="A1:D3"/>
    <mergeCell ref="F1:H1"/>
    <mergeCell ref="F2:H2"/>
    <mergeCell ref="F3:H3"/>
    <mergeCell ref="C88:E88"/>
    <mergeCell ref="C89:E89"/>
    <mergeCell ref="C90:E90"/>
    <mergeCell ref="A92:B92"/>
    <mergeCell ref="C92:E92"/>
    <mergeCell ref="H83:H84"/>
    <mergeCell ref="H79:H80"/>
    <mergeCell ref="H75:H76"/>
    <mergeCell ref="H69:H70"/>
    <mergeCell ref="H65:H66"/>
    <mergeCell ref="H61:H62"/>
    <mergeCell ref="H57:H58"/>
    <mergeCell ref="H53:H54"/>
    <mergeCell ref="H49:H50"/>
    <mergeCell ref="H45:H46"/>
    <mergeCell ref="H41:H42"/>
    <mergeCell ref="H37:H38"/>
    <mergeCell ref="F29:H29"/>
    <mergeCell ref="F30:H31"/>
    <mergeCell ref="A30:A31"/>
  </mergeCells>
  <pageMargins left="0.7" right="0.7" top="0.78740157499999996" bottom="0.78740157499999996" header="0.3" footer="0.3"/>
  <pageSetup paperSize="9" scale="5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7:E53"/>
  <sheetViews>
    <sheetView topLeftCell="A22" zoomScaleNormal="100" workbookViewId="0">
      <selection activeCell="B29" sqref="B29"/>
    </sheetView>
  </sheetViews>
  <sheetFormatPr baseColWidth="10" defaultColWidth="11.25" defaultRowHeight="14" x14ac:dyDescent="0.3"/>
  <cols>
    <col min="1" max="1" width="49.08203125" style="36" customWidth="1"/>
    <col min="2" max="2" width="22.75" style="36" customWidth="1"/>
    <col min="3" max="3" width="23.75" style="36" customWidth="1"/>
    <col min="4" max="16384" width="11.25" style="36"/>
  </cols>
  <sheetData>
    <row r="7" spans="1:5" ht="15.5" x14ac:dyDescent="0.35">
      <c r="A7" s="71" t="s">
        <v>81</v>
      </c>
      <c r="B7" s="75">
        <f>'Spitex-Bedarfserhebung'!B6:C6</f>
        <v>0</v>
      </c>
      <c r="C7" s="75"/>
    </row>
    <row r="8" spans="1:5" ht="15.5" x14ac:dyDescent="0.35">
      <c r="A8" s="71" t="s">
        <v>257</v>
      </c>
      <c r="B8" s="76">
        <f>'Spitex-Bedarfserhebung'!F6</f>
        <v>0</v>
      </c>
      <c r="C8" s="75"/>
    </row>
    <row r="9" spans="1:5" ht="15.5" x14ac:dyDescent="0.35">
      <c r="A9" s="71" t="s">
        <v>269</v>
      </c>
      <c r="B9" s="76">
        <f>'Spitex-Bedarfserhebung'!H6</f>
        <v>0</v>
      </c>
      <c r="C9" s="75"/>
    </row>
    <row r="10" spans="1:5" ht="33.4" customHeight="1" x14ac:dyDescent="0.35">
      <c r="A10" s="72"/>
      <c r="B10" s="73"/>
      <c r="C10" s="74"/>
    </row>
    <row r="11" spans="1:5" ht="38.65" customHeight="1" thickBot="1" x14ac:dyDescent="0.35">
      <c r="A11" s="154" t="s">
        <v>301</v>
      </c>
      <c r="B11" s="3"/>
      <c r="C11" s="3"/>
      <c r="D11" s="3"/>
    </row>
    <row r="12" spans="1:5" ht="16" thickBot="1" x14ac:dyDescent="0.4">
      <c r="A12" s="141" t="s">
        <v>215</v>
      </c>
      <c r="B12" s="147" t="s">
        <v>260</v>
      </c>
      <c r="C12" s="148" t="s">
        <v>261</v>
      </c>
      <c r="D12" s="3"/>
    </row>
    <row r="13" spans="1:5" ht="14.5" thickBot="1" x14ac:dyDescent="0.35">
      <c r="A13" s="397" t="s">
        <v>298</v>
      </c>
      <c r="B13" s="149" t="s">
        <v>258</v>
      </c>
      <c r="C13" s="150" t="s">
        <v>259</v>
      </c>
      <c r="D13" s="3"/>
    </row>
    <row r="14" spans="1:5" ht="15" thickBot="1" x14ac:dyDescent="0.35">
      <c r="A14" s="397"/>
      <c r="B14" s="160" t="s">
        <v>309</v>
      </c>
      <c r="C14" s="161"/>
      <c r="D14" s="3"/>
    </row>
    <row r="15" spans="1:5" ht="38.5" customHeight="1" thickBot="1" x14ac:dyDescent="0.35">
      <c r="A15" s="142" t="s">
        <v>299</v>
      </c>
      <c r="B15" s="393" t="s">
        <v>214</v>
      </c>
      <c r="C15" s="394"/>
      <c r="D15" s="3"/>
      <c r="E15" s="159"/>
    </row>
    <row r="16" spans="1:5" ht="43.9" customHeight="1" x14ac:dyDescent="0.3">
      <c r="A16" s="143" t="s">
        <v>216</v>
      </c>
      <c r="B16" s="395" t="s">
        <v>300</v>
      </c>
      <c r="C16" s="396"/>
      <c r="D16" s="3"/>
    </row>
    <row r="17" spans="1:4" ht="23.5" customHeight="1" x14ac:dyDescent="0.3">
      <c r="A17" s="144"/>
      <c r="B17" s="50" t="s">
        <v>268</v>
      </c>
      <c r="C17" s="51" t="s">
        <v>267</v>
      </c>
      <c r="D17" s="3"/>
    </row>
    <row r="18" spans="1:4" ht="20.5" customHeight="1" thickBot="1" x14ac:dyDescent="0.35">
      <c r="A18" s="145" t="s">
        <v>217</v>
      </c>
      <c r="B18" s="151"/>
      <c r="C18" s="152">
        <f>'Spitex-Bedarfserhebung'!H23</f>
        <v>0</v>
      </c>
      <c r="D18" s="3"/>
    </row>
    <row r="19" spans="1:4" ht="20.5" customHeight="1" thickBot="1" x14ac:dyDescent="0.35">
      <c r="A19" s="145" t="s">
        <v>218</v>
      </c>
      <c r="B19" s="151"/>
      <c r="C19" s="153">
        <f>'Spitex-Bedarfserhebung'!H24</f>
        <v>0</v>
      </c>
      <c r="D19" s="3"/>
    </row>
    <row r="20" spans="1:4" ht="20.5" customHeight="1" thickBot="1" x14ac:dyDescent="0.35">
      <c r="A20" s="145" t="s">
        <v>219</v>
      </c>
      <c r="B20" s="151"/>
      <c r="C20" s="153">
        <f>'Spitex-Bedarfserhebung'!H27</f>
        <v>0</v>
      </c>
      <c r="D20" s="3"/>
    </row>
    <row r="21" spans="1:4" x14ac:dyDescent="0.3">
      <c r="A21" s="398" t="s">
        <v>220</v>
      </c>
      <c r="B21" s="405">
        <f>'Spitex-Bedarfserhebung'!H63</f>
        <v>0</v>
      </c>
      <c r="C21" s="399"/>
      <c r="D21" s="3"/>
    </row>
    <row r="22" spans="1:4" x14ac:dyDescent="0.3">
      <c r="A22" s="398"/>
      <c r="B22" s="405"/>
      <c r="C22" s="400"/>
      <c r="D22" s="3"/>
    </row>
    <row r="23" spans="1:4" x14ac:dyDescent="0.3">
      <c r="A23" s="398"/>
      <c r="B23" s="405"/>
      <c r="C23" s="400"/>
      <c r="D23" s="3"/>
    </row>
    <row r="24" spans="1:4" ht="14.5" thickBot="1" x14ac:dyDescent="0.35">
      <c r="A24" s="398"/>
      <c r="B24" s="406"/>
      <c r="C24" s="401"/>
      <c r="D24" s="3"/>
    </row>
    <row r="25" spans="1:4" x14ac:dyDescent="0.3">
      <c r="A25" s="398" t="s">
        <v>221</v>
      </c>
      <c r="B25" s="407">
        <f>'Spitex-Bedarfserhebung'!H90</f>
        <v>0</v>
      </c>
      <c r="C25" s="402"/>
      <c r="D25" s="3"/>
    </row>
    <row r="26" spans="1:4" x14ac:dyDescent="0.3">
      <c r="A26" s="398"/>
      <c r="B26" s="405"/>
      <c r="C26" s="403"/>
      <c r="D26" s="40"/>
    </row>
    <row r="27" spans="1:4" x14ac:dyDescent="0.3">
      <c r="A27" s="398"/>
      <c r="B27" s="405"/>
      <c r="C27" s="403"/>
      <c r="D27" s="3"/>
    </row>
    <row r="28" spans="1:4" ht="14.5" thickBot="1" x14ac:dyDescent="0.35">
      <c r="A28" s="398"/>
      <c r="B28" s="406"/>
      <c r="C28" s="404"/>
      <c r="D28" s="3"/>
    </row>
    <row r="29" spans="1:4" ht="44.15" customHeight="1" thickBot="1" x14ac:dyDescent="0.35">
      <c r="A29" s="146" t="s">
        <v>47</v>
      </c>
      <c r="B29" s="155">
        <f>'Formular Langzeitüberwachung'!G94</f>
        <v>0</v>
      </c>
      <c r="C29" s="41"/>
      <c r="D29" s="3"/>
    </row>
    <row r="30" spans="1:4" ht="16" thickBot="1" x14ac:dyDescent="0.35">
      <c r="A30" s="42"/>
      <c r="B30" s="3"/>
      <c r="C30" s="3"/>
      <c r="D30" s="3"/>
    </row>
    <row r="31" spans="1:4" ht="15.65" customHeight="1" x14ac:dyDescent="0.3">
      <c r="A31" s="411" t="s">
        <v>302</v>
      </c>
      <c r="B31" s="412"/>
      <c r="C31" s="413"/>
      <c r="D31" s="3"/>
    </row>
    <row r="32" spans="1:4" ht="100.9" customHeight="1" x14ac:dyDescent="0.3">
      <c r="A32" s="408">
        <f>'Spitex-Bedarfserhebung'!A129:H129</f>
        <v>0</v>
      </c>
      <c r="B32" s="409"/>
      <c r="C32" s="410"/>
      <c r="D32" s="3"/>
    </row>
    <row r="33" spans="1:4" ht="73.150000000000006" customHeight="1" x14ac:dyDescent="0.3">
      <c r="A33" s="408">
        <f>'Formular Langzeitüberwachung'!C90</f>
        <v>0</v>
      </c>
      <c r="B33" s="409"/>
      <c r="C33" s="410"/>
      <c r="D33" s="3"/>
    </row>
    <row r="34" spans="1:4" ht="73.150000000000006" customHeight="1" x14ac:dyDescent="0.3">
      <c r="A34" s="408" t="s">
        <v>303</v>
      </c>
      <c r="B34" s="409"/>
      <c r="C34" s="410"/>
      <c r="D34" s="3"/>
    </row>
    <row r="35" spans="1:4" ht="15.65" customHeight="1" x14ac:dyDescent="0.3">
      <c r="A35" s="408"/>
      <c r="B35" s="409"/>
      <c r="C35" s="410"/>
      <c r="D35" s="3"/>
    </row>
    <row r="36" spans="1:4" ht="15.65" customHeight="1" thickBot="1" x14ac:dyDescent="0.35">
      <c r="A36" s="390"/>
      <c r="B36" s="391"/>
      <c r="C36" s="392"/>
      <c r="D36" s="3"/>
    </row>
    <row r="37" spans="1:4" ht="27" customHeight="1" x14ac:dyDescent="0.3">
      <c r="A37" s="142" t="s">
        <v>246</v>
      </c>
    </row>
    <row r="38" spans="1:4" s="25" customFormat="1" x14ac:dyDescent="0.3">
      <c r="A38" s="175"/>
    </row>
    <row r="39" spans="1:4" s="25" customFormat="1" x14ac:dyDescent="0.3">
      <c r="A39" s="175"/>
    </row>
    <row r="40" spans="1:4" s="25" customFormat="1" x14ac:dyDescent="0.3">
      <c r="A40" s="175"/>
    </row>
    <row r="41" spans="1:4" s="25" customFormat="1" x14ac:dyDescent="0.3">
      <c r="A41" s="175"/>
    </row>
    <row r="42" spans="1:4" s="25" customFormat="1" x14ac:dyDescent="0.3">
      <c r="A42" s="175"/>
    </row>
    <row r="43" spans="1:4" s="25" customFormat="1" x14ac:dyDescent="0.3"/>
    <row r="44" spans="1:4" s="25" customFormat="1" x14ac:dyDescent="0.3"/>
    <row r="45" spans="1:4" s="25" customFormat="1" x14ac:dyDescent="0.3"/>
    <row r="46" spans="1:4" s="25" customFormat="1" x14ac:dyDescent="0.3"/>
    <row r="47" spans="1:4" s="25" customFormat="1" x14ac:dyDescent="0.3"/>
    <row r="48" spans="1:4" s="25" customFormat="1" x14ac:dyDescent="0.3"/>
    <row r="49" s="25" customFormat="1" x14ac:dyDescent="0.3"/>
    <row r="50" s="25" customFormat="1" x14ac:dyDescent="0.3"/>
    <row r="51" s="25" customFormat="1" x14ac:dyDescent="0.3"/>
    <row r="52" s="25" customFormat="1" x14ac:dyDescent="0.3"/>
    <row r="53" s="25" customFormat="1" x14ac:dyDescent="0.3"/>
  </sheetData>
  <sheetProtection algorithmName="SHA-512" hashValue="uIIlDklbBMC/ut5HOVsi7lxqz3cqq7DNlT0RvtBCFkqne6XXv4MjYh5JjOUaUGue2rhN2hqnxt+CPYCEvQjOTg==" saltValue="JtBThf7eVAa8b8zYWrQ9HQ==" spinCount="100000" sheet="1" formatRows="0"/>
  <mergeCells count="15">
    <mergeCell ref="A36:C36"/>
    <mergeCell ref="B15:C15"/>
    <mergeCell ref="B16:C16"/>
    <mergeCell ref="A13:A14"/>
    <mergeCell ref="A21:A24"/>
    <mergeCell ref="A25:A28"/>
    <mergeCell ref="C21:C24"/>
    <mergeCell ref="C25:C28"/>
    <mergeCell ref="B21:B24"/>
    <mergeCell ref="B25:B28"/>
    <mergeCell ref="A32:C32"/>
    <mergeCell ref="A33:C33"/>
    <mergeCell ref="A34:C34"/>
    <mergeCell ref="A35:C35"/>
    <mergeCell ref="A31:C31"/>
  </mergeCell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1117600</xdr:colOff>
                    <xdr:row>10</xdr:row>
                    <xdr:rowOff>450850</xdr:rowOff>
                  </from>
                  <to>
                    <xdr:col>1</xdr:col>
                    <xdr:colOff>1352550</xdr:colOff>
                    <xdr:row>12</xdr:row>
                    <xdr:rowOff>57150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812800</xdr:colOff>
                    <xdr:row>11</xdr:row>
                    <xdr:rowOff>133350</xdr:rowOff>
                  </from>
                  <to>
                    <xdr:col>1</xdr:col>
                    <xdr:colOff>1003300</xdr:colOff>
                    <xdr:row>13</xdr:row>
                    <xdr:rowOff>38100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781050</xdr:colOff>
                    <xdr:row>11</xdr:row>
                    <xdr:rowOff>171450</xdr:rowOff>
                  </from>
                  <to>
                    <xdr:col>2</xdr:col>
                    <xdr:colOff>984250</xdr:colOff>
                    <xdr:row>13</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2</xdr:col>
                    <xdr:colOff>1498600</xdr:colOff>
                    <xdr:row>10</xdr:row>
                    <xdr:rowOff>457200</xdr:rowOff>
                  </from>
                  <to>
                    <xdr:col>2</xdr:col>
                    <xdr:colOff>1733550</xdr:colOff>
                    <xdr:row>12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Spitex-Bedarfserhebung 11.12.2019"/>
    <f:field ref="objsubject" par="" edit="true" text=""/>
    <f:field ref="objcreatedby" par="" text="Gebauer, Martin, Gem, BSV"/>
    <f:field ref="objcreatedat" par="" text="11.12.2019 11:28:18"/>
    <f:field ref="objchangedby" par="" text="Gebauer, Martin, Gem, BSV"/>
    <f:field ref="objmodifiedat" par="" text="11.12.2019 11:28:21"/>
    <f:field ref="doc_FSCFOLIO_1_1001_FieldDocumentNumber" par="" text=""/>
    <f:field ref="doc_FSCFOLIO_1_1001_FieldSubject" par="" edit="true" text=""/>
    <f:field ref="FSCFOLIO_1_1001_FieldCurrentUser" par="" text="Sandra Richard"/>
    <f:field ref="CCAPRECONFIG_15_1001_Objektname" par="" edit="true" text="Spitex-Bedarfserhebung 11.12.2019"/>
    <f:field ref="CHPRECONFIG_1_1001_Objektname" par="" edit="true" text="Spitex-Bedarfserhebung 11.12.2019"/>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2023-05-09T22:00:00+00:00</PublishFrom>
    <DocumentNr xmlns="a88f3e11-806f-455b-a3b3-6a1b2c434eb2" xsi:nil="true"/>
    <IconOverlay xmlns="http://schemas.microsoft.com/sharepoint/v4" xsi:nil="true"/>
    <DocumentLanguage xmlns="a88f3e11-806f-455b-a3b3-6a1b2c434eb2">de</DocumentLanguage>
    <PublishTo xmlns="a88f3e11-806f-455b-a3b3-6a1b2c434eb2" xsi:nil="true"/>
    <IsLastVersion xmlns="a88f3e11-806f-455b-a3b3-6a1b2c434eb2">true</IsLastVersion>
    <SortMode xmlns="3c287e8c-5561-43b0-a4ad-fc7d6aa86c8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A9591-F074-446B-902F-511FF79C122F}"/>
</file>

<file path=customXml/itemProps2.xml><?xml version="1.0" encoding="utf-8"?>
<ds:datastoreItem xmlns:ds="http://schemas.openxmlformats.org/officeDocument/2006/customXml" ds:itemID="{7547543D-AB1D-43F2-9DA0-C53ECB5EC2D1}"/>
</file>

<file path=customXml/itemProps3.xml><?xml version="1.0" encoding="utf-8"?>
<ds:datastoreItem xmlns:ds="http://schemas.openxmlformats.org/officeDocument/2006/customXml" ds:itemID="{80E52BD3-769F-42BB-BF31-C91B7BAA1F68}"/>
</file>

<file path=customXml/itemProps4.xml><?xml version="1.0" encoding="utf-8"?>
<ds:datastoreItem xmlns:ds="http://schemas.openxmlformats.org/officeDocument/2006/customXml" ds:itemID="{569E35CE-588B-49C8-AF29-32B1A758B83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vt:i4>
      </vt:variant>
    </vt:vector>
  </HeadingPairs>
  <TitlesOfParts>
    <vt:vector size="19" baseType="lpstr">
      <vt:lpstr>Spitex-Bedarfserhebung</vt:lpstr>
      <vt:lpstr>Formular Langzeitüberwachung</vt:lpstr>
      <vt:lpstr>Ärztliche Spitex-Anordnung</vt:lpstr>
      <vt:lpstr>'Ärztliche Spitex-Anordnung'!Druckbereich</vt:lpstr>
      <vt:lpstr>'Formular Langzeitüberwachung'!Druckbereich</vt:lpstr>
      <vt:lpstr>'Spitex-Bedarfserhebung'!Drucktitel</vt:lpstr>
      <vt:lpstr>'Ärztliche Spitex-Anordnung'!Kontrollkästchen2</vt:lpstr>
      <vt:lpstr>'Ärztliche Spitex-Anordnung'!Kontrollkästchen3</vt:lpstr>
      <vt:lpstr>'Ärztliche Spitex-Anordnung'!Kontrollkästchen6</vt:lpstr>
      <vt:lpstr>'Ärztliche Spitex-Anordnung'!Kontrollkästchen7</vt:lpstr>
      <vt:lpstr>'Ärztliche Spitex-Anordnung'!Text12</vt:lpstr>
      <vt:lpstr>'Ärztliche Spitex-Anordnung'!Text13</vt:lpstr>
      <vt:lpstr>'Ärztliche Spitex-Anordnung'!Text14</vt:lpstr>
      <vt:lpstr>'Ärztliche Spitex-Anordnung'!Text17</vt:lpstr>
      <vt:lpstr>'Ärztliche Spitex-Anordnung'!Text40</vt:lpstr>
      <vt:lpstr>'Ärztliche Spitex-Anordnung'!Text45</vt:lpstr>
      <vt:lpstr>'Ärztliche Spitex-Anordnung'!Text49</vt:lpstr>
      <vt:lpstr>'Ärztliche Spitex-Anordnung'!Text8</vt:lpstr>
      <vt:lpstr>'Ärztliche Spitex-Anordnung'!Text9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Spitex-Bedarfserhebung (mit ärztlicher Spitex-Anordnung) - Version 2023.1</dc:title>
  <dc:creator>Martin Gebauer</dc:creator>
  <cp:lastModifiedBy>Gebauer Martin BSV</cp:lastModifiedBy>
  <cp:lastPrinted>2019-11-18T14:07:09Z</cp:lastPrinted>
  <dcterms:created xsi:type="dcterms:W3CDTF">2016-03-09T12:20:52Z</dcterms:created>
  <dcterms:modified xsi:type="dcterms:W3CDTF">2023-05-08T15:21:32Z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285</vt:lpwstr>
  </property>
  <property fmtid="{D5CDD505-2E9C-101B-9397-08002B2CF9AE}" pid="9" name="FSC#BSVTEMPL@102.1950:Dossierref">
    <vt:lpwstr>371.0-00740</vt:lpwstr>
  </property>
  <property fmtid="{D5CDD505-2E9C-101B-9397-08002B2CF9AE}" pid="10" name="FSC#BSVTEMPL@102.1950:Oursign">
    <vt:lpwstr>371.0-00740 11.12.2019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Geschäftsfeld Invalidenversicherung, BSV</vt:lpwstr>
  </property>
  <property fmtid="{D5CDD505-2E9C-101B-9397-08002B2CF9AE}" pid="27" name="FSC#BSVTEMPL@102.1950:FileRespOrgHome">
    <vt:lpwstr>Bern</vt:lpwstr>
  </property>
  <property fmtid="{D5CDD505-2E9C-101B-9397-08002B2CF9AE}" pid="28" name="FSC#BSVTEMPL@102.1950:FileRespOrgStreet">
    <vt:lpwstr>Effingerstrasse 20</vt:lpwstr>
  </property>
  <property fmtid="{D5CDD505-2E9C-101B-9397-08002B2CF9AE}" pid="29" name="FSC#BSVTEMPL@102.1950:FileRespOrgZipCode">
    <vt:lpwstr>3003</vt:lpwstr>
  </property>
  <property fmtid="{D5CDD505-2E9C-101B-9397-08002B2CF9AE}" pid="30" name="FSC#BSVTEMPL@102.1950:FileRespOU">
    <vt:lpwstr>Geschäftsfeld Invalidenversicherung</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
  </property>
  <property fmtid="{D5CDD505-2E9C-101B-9397-08002B2CF9AE}" pid="34" name="FSC#BSVTEMPL@102.1950:SubjectSubFile">
    <vt:lpwstr>Spitex-Bedarfserhebung 11.12.2019</vt:lpwstr>
  </property>
  <property fmtid="{D5CDD505-2E9C-101B-9397-08002B2CF9AE}" pid="35" name="FSC#BSVTEMPL@102.1950:SubjectDocument">
    <vt:lpwstr/>
  </property>
  <property fmtid="{D5CDD505-2E9C-101B-9397-08002B2CF9AE}" pid="36" name="FSC#BSVTEMPL@102.1950:TitleDossier">
    <vt:lpwstr>Tarife 2019 - 2023</vt:lpwstr>
  </property>
  <property fmtid="{D5CDD505-2E9C-101B-9397-08002B2CF9AE}" pid="37" name="FSC#BSVTEMPL@102.1950:ZusendungAm">
    <vt:lpwstr/>
  </property>
  <property fmtid="{D5CDD505-2E9C-101B-9397-08002B2CF9AE}" pid="38" name="FSC#EDICFG@15.1700:DossierrefSubFile">
    <vt:lpwstr>371.0-00740/00010/00001/00001</vt:lpwstr>
  </property>
  <property fmtid="{D5CDD505-2E9C-101B-9397-08002B2CF9AE}" pid="39" name="FSC#EDICFG@15.1700:UniqueSubFileNumber">
    <vt:lpwstr>20195011-0285</vt:lpwstr>
  </property>
  <property fmtid="{D5CDD505-2E9C-101B-9397-08002B2CF9AE}" pid="40" name="FSC#BSVTEMPL@102.1950:DocumentIDEnhanced">
    <vt:lpwstr>371.0-00740 11.12.2019 Doknr: 285</vt:lpwstr>
  </property>
  <property fmtid="{D5CDD505-2E9C-101B-9397-08002B2CF9AE}" pid="41" name="FSC#EDICFG@15.1700:FileRespInitials">
    <vt:lpwstr/>
  </property>
  <property fmtid="{D5CDD505-2E9C-101B-9397-08002B2CF9AE}" pid="42" name="FSC#EDICFG@15.1700:FileRespOrgD">
    <vt:lpwstr>Geschäftsfeld Invalidenversicherung</vt:lpwstr>
  </property>
  <property fmtid="{D5CDD505-2E9C-101B-9397-08002B2CF9AE}" pid="43" name="FSC#EDICFG@15.1700:FileRespOrgF">
    <vt:lpwstr>Domaine Assurance-invalidité</vt:lpwstr>
  </property>
  <property fmtid="{D5CDD505-2E9C-101B-9397-08002B2CF9AE}" pid="44" name="FSC#EDICFG@15.1700:FileRespOrgE">
    <vt:lpwstr>Geschäftsfeld Invalidenversicherung-E</vt:lpwstr>
  </property>
  <property fmtid="{D5CDD505-2E9C-101B-9397-08002B2CF9AE}" pid="45" name="FSC#EDICFG@15.1700:FileRespOrgI">
    <vt:lpwstr>Ambito Assicurazione invalidità</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2018</vt:lpwstr>
  </property>
  <property fmtid="{D5CDD505-2E9C-101B-9397-08002B2CF9AE}" pid="54" name="FSC#COOELAK@1.1001:FileRefOrdinal">
    <vt:lpwstr>740</vt:lpwstr>
  </property>
  <property fmtid="{D5CDD505-2E9C-101B-9397-08002B2CF9AE}" pid="55" name="FSC#COOELAK@1.1001:FileRefOU">
    <vt:lpwstr>IV</vt:lpwstr>
  </property>
  <property fmtid="{D5CDD505-2E9C-101B-9397-08002B2CF9AE}" pid="56" name="FSC#COOELAK@1.1001:Organization">
    <vt:lpwstr/>
  </property>
  <property fmtid="{D5CDD505-2E9C-101B-9397-08002B2CF9AE}" pid="57" name="FSC#COOELAK@1.1001:Owner">
    <vt:lpwstr>Gebauer Martin</vt:lpwstr>
  </property>
  <property fmtid="{D5CDD505-2E9C-101B-9397-08002B2CF9AE}" pid="58" name="FSC#COOELAK@1.1001:OwnerExtension">
    <vt:lpwstr>+41 58 462 22 40</vt:lpwstr>
  </property>
  <property fmtid="{D5CDD505-2E9C-101B-9397-08002B2CF9AE}" pid="59" name="FSC#COOELAK@1.1001:OwnerFaxExtension">
    <vt:lpwstr>+41 58 462 37 15</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Bereich Sach- und Geldleistungen, BSV</vt:lpwstr>
  </property>
  <property fmtid="{D5CDD505-2E9C-101B-9397-08002B2CF9AE}" pid="65" name="FSC#COOELAK@1.1001:CreatedAt">
    <vt:lpwstr>11.12.2019</vt:lpwstr>
  </property>
  <property fmtid="{D5CDD505-2E9C-101B-9397-08002B2CF9AE}" pid="66" name="FSC#COOELAK@1.1001:OU">
    <vt:lpwstr>Geschäftsfeld Invalidenversicherung, BSV</vt:lpwstr>
  </property>
  <property fmtid="{D5CDD505-2E9C-101B-9397-08002B2CF9AE}" pid="67" name="FSC#COOELAK@1.1001:Priority">
    <vt:lpwstr> ()</vt:lpwstr>
  </property>
  <property fmtid="{D5CDD505-2E9C-101B-9397-08002B2CF9AE}" pid="68" name="FSC#COOELAK@1.1001:ObjBarCode">
    <vt:lpwstr>*COO.2063.100.3.2464363*</vt:lpwstr>
  </property>
  <property fmtid="{D5CDD505-2E9C-101B-9397-08002B2CF9AE}" pid="69" name="FSC#COOELAK@1.1001:RefBarCode">
    <vt:lpwstr>*COO.2063.100.3.2464364*</vt:lpwstr>
  </property>
  <property fmtid="{D5CDD505-2E9C-101B-9397-08002B2CF9AE}" pid="70" name="FSC#COOELAK@1.1001:FileRefBarCode">
    <vt:lpwstr>*371.0-00740*</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371.0</vt:lpwstr>
  </property>
  <property fmtid="{D5CDD505-2E9C-101B-9397-08002B2CF9AE}" pid="84" name="FSC#COOELAK@1.1001:CurrentUserRolePos">
    <vt:lpwstr>Sachbearbeiter/in</vt:lpwstr>
  </property>
  <property fmtid="{D5CDD505-2E9C-101B-9397-08002B2CF9AE}" pid="85" name="FSC#COOELAK@1.1001:CurrentUserEmail">
    <vt:lpwstr>sandra.richard@bsv.admin.ch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bsv.empfang@bsv.admin.ch</vt:lpwstr>
  </property>
  <property fmtid="{D5CDD505-2E9C-101B-9397-08002B2CF9AE}" pid="96" name="FSC#ATSTATECFG@1.1001:SubfileDate">
    <vt:lpwstr/>
  </property>
  <property fmtid="{D5CDD505-2E9C-101B-9397-08002B2CF9AE}" pid="97" name="FSC#ATSTATECFG@1.1001:SubfileSubject">
    <vt:lpwstr>Spitex-Bedarfserhebung 11.12.2019</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Effingerstrasse 20</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371.0-00740/00010/00001/00001</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OOSYSTEM@1.1:Container">
    <vt:lpwstr>COO.2063.100.3.2464363</vt:lpwstr>
  </property>
  <property fmtid="{D5CDD505-2E9C-101B-9397-08002B2CF9AE}" pid="115" name="FSC#FSCFOLIO@1.1001:docpropproject">
    <vt:lpwstr/>
  </property>
  <property fmtid="{D5CDD505-2E9C-101B-9397-08002B2CF9AE}" pid="116" name="ContentTypeId">
    <vt:lpwstr>0x010100C0B0B2AB57440443AB04BAFCDACF1EF6</vt:lpwstr>
  </property>
</Properties>
</file>